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02"/>
  <workbookPr defaultThemeVersion="166925"/>
  <mc:AlternateContent xmlns:mc="http://schemas.openxmlformats.org/markup-compatibility/2006">
    <mc:Choice Requires="x15">
      <x15ac:absPath xmlns:x15ac="http://schemas.microsoft.com/office/spreadsheetml/2010/11/ac" url="https://opendatawatch.sharepoint.com/sites/LMICDiagnosticTool/Shared Documents/General/06 2024 Activities/"/>
    </mc:Choice>
  </mc:AlternateContent>
  <xr:revisionPtr revIDLastSave="116" documentId="8_{01F17FDD-52E0-4698-BCAD-A0B40138B18F}" xr6:coauthVersionLast="47" xr6:coauthVersionMax="47" xr10:uidLastSave="{377CB7A9-C528-9147-B12A-917D020579B3}"/>
  <bookViews>
    <workbookView xWindow="2380" yWindow="520" windowWidth="28800" windowHeight="16440" activeTab="2" xr2:uid="{00000000-000D-0000-FFFF-FFFF00000000}"/>
  </bookViews>
  <sheets>
    <sheet name="Project Overview" sheetId="9" r:id="rId1"/>
    <sheet name="Score" sheetId="4" r:id="rId2"/>
    <sheet name="Governance" sheetId="2" r:id="rId3"/>
    <sheet name="Financing" sheetId="5" r:id="rId4"/>
    <sheet name="Technical Capacity" sheetId="6" r:id="rId5"/>
    <sheet name="Data Instruments" sheetId="7" r:id="rId6"/>
    <sheet name="Stakeholder Coordination" sheetId="8" r:id="rId7"/>
    <sheet name="Radar Graph" sheetId="10" r:id="rId8"/>
  </sheets>
  <definedNames>
    <definedName name="_msoanchor_2">'Project Overview'!$B$6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4" l="1"/>
  <c r="C17" i="4"/>
  <c r="C16" i="4"/>
  <c r="C21" i="4"/>
  <c r="C23" i="4"/>
  <c r="C24" i="4"/>
  <c r="C22" i="4"/>
  <c r="C19" i="4"/>
  <c r="C18" i="4"/>
  <c r="C15" i="4"/>
  <c r="C11" i="4"/>
  <c r="C12" i="4"/>
  <c r="C13" i="4"/>
  <c r="C10" i="4"/>
  <c r="C7" i="4"/>
  <c r="C8" i="4"/>
  <c r="C6" i="4"/>
  <c r="C4" i="4"/>
  <c r="C2" i="4"/>
  <c r="C25" i="4" l="1"/>
  <c r="B11" i="10" s="1" a="1"/>
  <c r="B11" i="10" s="1"/>
  <c r="C14" i="4"/>
  <c r="C9" i="4"/>
  <c r="B8" i="10" s="1" a="1"/>
  <c r="B8" i="10" s="1"/>
  <c r="C20" i="4"/>
  <c r="B10" i="10" s="1" a="1"/>
  <c r="B10" i="10" s="1"/>
  <c r="C5" i="4"/>
  <c r="B7" i="10" s="1" a="1"/>
  <c r="B7" i="10" s="1"/>
  <c r="D14" i="4" l="1"/>
  <c r="B9" i="10" a="1"/>
  <c r="B9" i="10" s="1"/>
  <c r="D25" i="4"/>
  <c r="D20" i="4"/>
  <c r="D9" i="4"/>
  <c r="D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<sst xmlns="http://schemas.openxmlformats.org/spreadsheetml/2006/main" count="374" uniqueCount="238">
  <si>
    <t>Dimension</t>
  </si>
  <si>
    <t>Category</t>
  </si>
  <si>
    <t>Maturity Level</t>
  </si>
  <si>
    <t>Scoring Explanation</t>
  </si>
  <si>
    <t>Governance</t>
  </si>
  <si>
    <t>Statistical Law</t>
  </si>
  <si>
    <t xml:space="preserve">In cases with only one question to a category, the maturity level of the question is directly assigned to the category. </t>
  </si>
  <si>
    <t>National Strategies</t>
  </si>
  <si>
    <t>In cases where there are three or more questions to a category, the two highest maturity levels are used. If only one question is level 3 and the rest are level 2, then level 2 would be used for the category. In cases where no scores are the same, the rounded down median is used.</t>
  </si>
  <si>
    <t>Political Support</t>
  </si>
  <si>
    <t>GOVERNANCE</t>
  </si>
  <si>
    <t>OVERALL</t>
  </si>
  <si>
    <t>Financing</t>
  </si>
  <si>
    <t>Planning</t>
  </si>
  <si>
    <t>Stability</t>
  </si>
  <si>
    <t>In cases with two questions to a category, the lowest maturity level is used.</t>
  </si>
  <si>
    <t>Allocation</t>
  </si>
  <si>
    <t>FINANCING</t>
  </si>
  <si>
    <t>Technical Capacity</t>
  </si>
  <si>
    <t>ICT</t>
  </si>
  <si>
    <t>Staff Capacities</t>
  </si>
  <si>
    <t>Gender Bias</t>
  </si>
  <si>
    <t>Innovation</t>
  </si>
  <si>
    <t>TECHNICAL CAPACITY</t>
  </si>
  <si>
    <t>Data Instruments</t>
  </si>
  <si>
    <t>Population Census</t>
  </si>
  <si>
    <t>Core Surveys</t>
  </si>
  <si>
    <t>Specialized Surveys</t>
  </si>
  <si>
    <t>CRVS Data</t>
  </si>
  <si>
    <t>Other Administrative Data</t>
  </si>
  <si>
    <t>DATA INSTRUMENTS</t>
  </si>
  <si>
    <t>Stakeholder Coordination</t>
  </si>
  <si>
    <t>Data Producers</t>
  </si>
  <si>
    <t>Data Users</t>
  </si>
  <si>
    <t>Focal Points</t>
  </si>
  <si>
    <t>Development Partners</t>
  </si>
  <si>
    <t>STAKEHOLDER COORDINATION</t>
  </si>
  <si>
    <t>Each category is assigned a single maturity level through the following rules:</t>
  </si>
  <si>
    <r>
      <t xml:space="preserve">   In cases where there are </t>
    </r>
    <r>
      <rPr>
        <b/>
        <sz val="11"/>
        <color theme="1"/>
        <rFont val="Calibri"/>
        <family val="2"/>
        <scheme val="minor"/>
      </rPr>
      <t>three or more questions to a category</t>
    </r>
    <r>
      <rPr>
        <sz val="11"/>
        <color theme="1"/>
        <rFont val="Calibri"/>
        <family val="2"/>
        <scheme val="minor"/>
      </rPr>
      <t>, the two highest maturity levels are used. If only one question is level 3 and the rest are level 2, then level 2 would be used for the category. In cases where no scores are the same, the rounded down median is used.</t>
    </r>
  </si>
  <si>
    <r>
      <t xml:space="preserve">   In cases with </t>
    </r>
    <r>
      <rPr>
        <b/>
        <sz val="11"/>
        <color theme="1"/>
        <rFont val="Calibri"/>
        <family val="2"/>
        <scheme val="minor"/>
      </rPr>
      <t>two questions to a category</t>
    </r>
    <r>
      <rPr>
        <sz val="11"/>
        <color theme="1"/>
        <rFont val="Calibri"/>
        <family val="2"/>
        <scheme val="minor"/>
      </rPr>
      <t>, the lowest maturity level is used because both would need to be at the same maturity level to assign it to the category.</t>
    </r>
  </si>
  <si>
    <r>
      <t xml:space="preserve">   In cases with only </t>
    </r>
    <r>
      <rPr>
        <b/>
        <sz val="11"/>
        <color theme="1"/>
        <rFont val="Calibri"/>
        <family val="2"/>
        <scheme val="minor"/>
      </rPr>
      <t>one question to a category</t>
    </r>
    <r>
      <rPr>
        <sz val="11"/>
        <color theme="1"/>
        <rFont val="Calibri"/>
        <family val="2"/>
        <scheme val="minor"/>
      </rPr>
      <t xml:space="preserve">, the maturity level of the question is directly assigned to the category. </t>
    </r>
  </si>
  <si>
    <t xml:space="preserve">To assign an overall maturity level to each dimension, the median maturity level is calculated and rounded down to the lowest whole number. </t>
  </si>
  <si>
    <t>Question</t>
  </si>
  <si>
    <t>Source</t>
  </si>
  <si>
    <t>Scoring notes</t>
  </si>
  <si>
    <t>(0) Foundational</t>
  </si>
  <si>
    <t>(1) Emerging</t>
  </si>
  <si>
    <t>(2) Intermediate</t>
  </si>
  <si>
    <t>(3) Advanced</t>
  </si>
  <si>
    <t>Survey</t>
  </si>
  <si>
    <t>A national decree or law authorizes data collection and the production of official statistics.</t>
  </si>
  <si>
    <t>A national decree or law authorizes data collection and the production of official statistics and includes the production of gender data and its use.</t>
  </si>
  <si>
    <t>A gender equality plan does not exist.</t>
  </si>
  <si>
    <t>A gender equality plan exists but it does not mention gender data.</t>
  </si>
  <si>
    <t xml:space="preserve">Gender data have not been specifically included in previous plans or budget. </t>
  </si>
  <si>
    <t xml:space="preserve">Funding for gender data has been included irregularly in some previous plans and budgets. </t>
  </si>
  <si>
    <t xml:space="preserve">Funding for gender data has been included in recent budgets, including the current budget, but there is no long-term plan for funding gender data. </t>
  </si>
  <si>
    <t>Gender data are planned for and funded on a regular, long-term basis.</t>
  </si>
  <si>
    <t xml:space="preserve">No funds have been allocated for gender data. </t>
  </si>
  <si>
    <t>At least some of the funds to meet the needs of gender-related statistical activities are received.</t>
  </si>
  <si>
    <t>More than half of the funds to meet the needs of gender-related statistical activities are received.</t>
  </si>
  <si>
    <t>The full scope of funds to meet the needs of gender-related statistical activities are received.</t>
  </si>
  <si>
    <t>No funds have been allocated for gender data.</t>
  </si>
  <si>
    <t>Basic ICT infrastructure exists (for example, computers with access to internet and sufficient storage capacity) to carry out statistical activities.</t>
  </si>
  <si>
    <t>Gender bias</t>
  </si>
  <si>
    <t>Gender data bias issues are not acknowledged.</t>
  </si>
  <si>
    <t>Gender data bias issues are acknowledged.</t>
  </si>
  <si>
    <t>A recent (post-2005) census is not available.</t>
  </si>
  <si>
    <t xml:space="preserve">A census has been conducted or is planned for the 2020 round (2015-2024) and collects demographic data such as sex. </t>
  </si>
  <si>
    <t xml:space="preserve">A recent census for the 2010 or 2020 round has produced population indicators by sex. </t>
  </si>
  <si>
    <t>A recent census for the 2010 or 2020 round has produced sex-disaggregated data and indicators and gender-relevant analysis has been produced based on these data and indicators.</t>
  </si>
  <si>
    <t>CRVS system records sex of births and covers at least half of the population.</t>
  </si>
  <si>
    <t>CRVS system produces sex-disaggregated indicators on births and deaths, covering at least three quarters of the population. Annual data are produced with no more than a two-year delay.</t>
  </si>
  <si>
    <t>EMIS collects sex-disaggregated data on enrollment.</t>
  </si>
  <si>
    <t>EMIS produces sex-disaggregated indicators on enrollment and completion. Annual data are produced with no more than a two-year delay.</t>
  </si>
  <si>
    <t>Different producers of data within the national statistical system have some coordination mechanism but don't focus on gender data.</t>
  </si>
  <si>
    <t>All producers of gender data communicate and coordinate with each other.</t>
  </si>
  <si>
    <t xml:space="preserve">All gender data stakeholders are consulted to identify new gender data demands and methods for production and coordination. </t>
  </si>
  <si>
    <t>Only traditional data producers are involved in the production of official statistics.</t>
  </si>
  <si>
    <t>Traditional data producers have identified potential non-traditional sources of gender data such as civil society groups or the private sector.</t>
  </si>
  <si>
    <t>Initial engagement has occurred with non-traditional gender data producers such as civil society groups or the private sector.</t>
  </si>
  <si>
    <t>There is regular involvement of traditional and innovative gender data producers.</t>
  </si>
  <si>
    <t>Gender data intermediaries are identified and involved.</t>
  </si>
  <si>
    <t>Support for gender data intermediaries results in use and impact.</t>
  </si>
  <si>
    <t>The NSO works with development partners on statistical projects.</t>
  </si>
  <si>
    <t>The NSO works with development partners on statistical projects and development partners are aware of and use the NSDS or similar plans as a tool for coordination, with potential for coordination for gender data.</t>
  </si>
  <si>
    <t>Development partners work with the NSO or coordinating bodies directly to devise statistical plans for gender data.</t>
  </si>
  <si>
    <t>Development partners have long-standing projects on gender equality and gender data and planning is coordinated with relevant national bodies.</t>
  </si>
  <si>
    <t>There is no national statistical law</t>
  </si>
  <si>
    <t>There are no sector statistics focal points.</t>
  </si>
  <si>
    <t>Emerging</t>
  </si>
  <si>
    <t>Intermediate</t>
  </si>
  <si>
    <t>Advanced</t>
  </si>
  <si>
    <t>#F1DF8D</t>
  </si>
  <si>
    <t>#E8CA41</t>
  </si>
  <si>
    <t>#B18B34</t>
  </si>
  <si>
    <t>#CDD499</t>
  </si>
  <si>
    <t>#B2BB5F</t>
  </si>
  <si>
    <t>#858C47</t>
  </si>
  <si>
    <t>#73A2B4</t>
  </si>
  <si>
    <t>#246E8A</t>
  </si>
  <si>
    <t>#143E4E</t>
  </si>
  <si>
    <t>#B077A5</t>
  </si>
  <si>
    <t>#832A72</t>
  </si>
  <si>
    <t>#4A1841</t>
  </si>
  <si>
    <t>#E27B8B</t>
  </si>
  <si>
    <t>#D2314A</t>
  </si>
  <si>
    <t>#9E2538</t>
  </si>
  <si>
    <t>Your Governance score is</t>
  </si>
  <si>
    <t>Your Financing score is</t>
  </si>
  <si>
    <t>Your Technical Capacity score is</t>
  </si>
  <si>
    <t>Your Data Instruments score is</t>
  </si>
  <si>
    <t>Your Stakeholder Coordination score is</t>
  </si>
  <si>
    <t>(L1) Emerging</t>
  </si>
  <si>
    <t>(L2) Intermediate</t>
  </si>
  <si>
    <t>(L3) Advanced</t>
  </si>
  <si>
    <t>RADAR GRAPH</t>
  </si>
  <si>
    <t>Table 1</t>
  </si>
  <si>
    <t>Figure 1</t>
  </si>
  <si>
    <t>Table 2</t>
  </si>
  <si>
    <t>Figure 2</t>
  </si>
  <si>
    <t>For example, if the score for Financing is 2, you need to fill in the maturity levels all the way up to and including the piece corresponding to 2.</t>
  </si>
  <si>
    <t>For questions about completing your radar graph, please reach out to Lorenz Noe (lorenznoe@opendatawatch.com) and Tawheeda Wahabzada (tawheedawahabzada@opendatawatch.com).</t>
  </si>
  <si>
    <r>
      <rPr>
        <b/>
        <sz val="11"/>
        <color theme="1"/>
        <rFont val="Open Sans Regular"/>
      </rPr>
      <t>Table 1</t>
    </r>
    <r>
      <rPr>
        <sz val="11"/>
        <color theme="1"/>
        <rFont val="Open Sans Regular"/>
      </rPr>
      <t xml:space="preserve"> contains your dimension scores. Under the maturity model that underpins this assessment, a score of 0 suggests that a gender data system is at the “Foundational” stage. A score of 1 corresponds to the “Emerging” stage, a score of 2 corresponds to the “Intermediate” stage, and a score of 3 corresponds to the “Advanced” stage. Figure 1 contains an example of a country that scored 3 on all five dimensions.</t>
    </r>
  </si>
  <si>
    <r>
      <t xml:space="preserve">Excel instructions for </t>
    </r>
    <r>
      <rPr>
        <b/>
        <sz val="11"/>
        <color theme="1"/>
        <rFont val="Open Sans Regular"/>
      </rPr>
      <t>Windows</t>
    </r>
    <r>
      <rPr>
        <sz val="11"/>
        <color theme="1"/>
        <rFont val="Open Sans Regular"/>
      </rPr>
      <t>:</t>
    </r>
  </si>
  <si>
    <r>
      <t>2.</t>
    </r>
    <r>
      <rPr>
        <sz val="7"/>
        <color theme="1"/>
        <rFont val="Open Sans Regular"/>
      </rPr>
      <t xml:space="preserve">      </t>
    </r>
    <r>
      <rPr>
        <sz val="11"/>
        <color theme="1"/>
        <rFont val="Open Sans Regular"/>
      </rPr>
      <t>Right-click on this piece until you see a floating menu display.</t>
    </r>
  </si>
  <si>
    <r>
      <t>3.</t>
    </r>
    <r>
      <rPr>
        <sz val="7"/>
        <color theme="1"/>
        <rFont val="Open Sans Regular"/>
      </rPr>
      <t xml:space="preserve">      </t>
    </r>
    <r>
      <rPr>
        <sz val="11"/>
        <color theme="1"/>
        <rFont val="Open Sans Regular"/>
      </rPr>
      <t>Click on “Fill”, then click on “More Fill Colors”.</t>
    </r>
  </si>
  <si>
    <r>
      <t>4.</t>
    </r>
    <r>
      <rPr>
        <sz val="7"/>
        <color theme="1"/>
        <rFont val="Open Sans Regular"/>
      </rPr>
      <t xml:space="preserve">      </t>
    </r>
    <r>
      <rPr>
        <sz val="11"/>
        <color theme="1"/>
        <rFont val="Open Sans Regular"/>
      </rPr>
      <t>In this menu, under the Hex field, type in or copy the Hex code for Emerging for Financing (#F1DF8D).</t>
    </r>
  </si>
  <si>
    <r>
      <t>5.</t>
    </r>
    <r>
      <rPr>
        <sz val="7"/>
        <color theme="1"/>
        <rFont val="Open Sans Regular"/>
      </rPr>
      <t xml:space="preserve">      </t>
    </r>
    <r>
      <rPr>
        <sz val="11"/>
        <color theme="1"/>
        <rFont val="Open Sans Regular"/>
      </rPr>
      <t>Click OK.</t>
    </r>
  </si>
  <si>
    <r>
      <t>6.</t>
    </r>
    <r>
      <rPr>
        <sz val="7"/>
        <color theme="1"/>
        <rFont val="Open Sans Regular"/>
      </rPr>
      <t xml:space="preserve">      </t>
    </r>
    <r>
      <rPr>
        <sz val="11"/>
        <color theme="1"/>
        <rFont val="Open Sans Regular"/>
      </rPr>
      <t>Repeat this process for the second biggest piece under the Financing slice, which is the level corresponding to “Intermediate.”</t>
    </r>
  </si>
  <si>
    <r>
      <t xml:space="preserve">Excel instructions for </t>
    </r>
    <r>
      <rPr>
        <b/>
        <sz val="11"/>
        <color theme="1"/>
        <rFont val="Open Sans Regular"/>
      </rPr>
      <t>MacBook</t>
    </r>
    <r>
      <rPr>
        <sz val="11"/>
        <color theme="1"/>
        <rFont val="Open Sans Regular"/>
      </rPr>
      <t>:</t>
    </r>
  </si>
  <si>
    <r>
      <t>2.</t>
    </r>
    <r>
      <rPr>
        <sz val="7"/>
        <color theme="1"/>
        <rFont val="Open Sans Regular"/>
      </rPr>
      <t xml:space="preserve">      </t>
    </r>
    <r>
      <rPr>
        <sz val="11"/>
        <color theme="1"/>
        <rFont val="Open Sans Regular"/>
      </rPr>
      <t>Hover over the paint bucket icon on the “Home” tab of Excel, click the arrow next to the fill bucket, and click “More Colors” at the bottom of the menu that appears.</t>
    </r>
  </si>
  <si>
    <r>
      <t>3.</t>
    </r>
    <r>
      <rPr>
        <sz val="7"/>
        <color theme="1"/>
        <rFont val="Open Sans Regular"/>
      </rPr>
      <t xml:space="preserve">      </t>
    </r>
    <r>
      <rPr>
        <sz val="11"/>
        <color theme="1"/>
        <rFont val="Open Sans Regular"/>
      </rPr>
      <t>In the new window that appears click the “Color Sliders” icon at the top (second from left) and then using the dropdown menu, select “RGB Sliders.”</t>
    </r>
  </si>
  <si>
    <r>
      <t>4.</t>
    </r>
    <r>
      <rPr>
        <sz val="7"/>
        <color theme="1"/>
        <rFont val="Open Sans Regular"/>
      </rPr>
      <t xml:space="preserve">      </t>
    </r>
    <r>
      <rPr>
        <sz val="11"/>
        <color theme="1"/>
        <rFont val="Open Sans Regular"/>
      </rPr>
      <t>In this menu, in the “Hex Color #” field (located below red, green, and blue color scale), type or copy the Hex code for Emerging for Financing (#F1DF8D).</t>
    </r>
  </si>
  <si>
    <r>
      <t>1.</t>
    </r>
    <r>
      <rPr>
        <sz val="7"/>
        <color theme="1"/>
        <rFont val="Open Sans Regular"/>
      </rPr>
      <t xml:space="preserve">      </t>
    </r>
    <r>
      <rPr>
        <sz val="11"/>
        <color theme="1"/>
        <rFont val="Open Sans Regular"/>
      </rPr>
      <t>Click the graphic (Figure 2) until you select the smallest piece of the slice for Financing. This is the level corresponding to “Emerging.”</t>
    </r>
  </si>
  <si>
    <t xml:space="preserve">Open Data Watch and Data2X have developed a tool that will help countries assess the maturity of their gender data systems and articulate their priorities for gender data investments. The Building Responsive Investments in Data for Gender Equality (BRIDGE) Tool is intended to be used by gender data focal points in national statistical offices (NSOs) of low- and middle- income countries and by their partners within the national statistical system (NSS) to communicate their gender data priorities to domestic sources of financing and international donors. </t>
  </si>
  <si>
    <r>
      <t>To get started, click on the worksheet named "</t>
    </r>
    <r>
      <rPr>
        <b/>
        <sz val="14"/>
        <color rgb="FF000000"/>
        <rFont val="Open Sans Regular"/>
      </rPr>
      <t>Governance</t>
    </r>
    <r>
      <rPr>
        <sz val="14"/>
        <color rgb="FF000000"/>
        <rFont val="Open Sans Regular"/>
      </rPr>
      <t>" and for each question, select the score option that matches the answer provided during the BRIDGE assessment. You can add any notes to explain the reasoning in column E of the sheet. You may then repeat this process for all remaining dimensions. Once you are finished selecting the appropriate scores, you can select the worksheet named "</t>
    </r>
    <r>
      <rPr>
        <b/>
        <sz val="14"/>
        <color rgb="FF000000"/>
        <rFont val="Open Sans Regular"/>
      </rPr>
      <t>Score</t>
    </r>
    <r>
      <rPr>
        <sz val="14"/>
        <color rgb="FF000000"/>
        <rFont val="Open Sans Regular"/>
      </rPr>
      <t>" to see the score for each sub-category and each dimension. Each dimension will be scored from 0 to 3 and will reflect the maturity level of the gender data system. The worksheet "</t>
    </r>
    <r>
      <rPr>
        <b/>
        <sz val="14"/>
        <color rgb="FF000000"/>
        <rFont val="Open Sans Regular"/>
      </rPr>
      <t>Radar Graph</t>
    </r>
    <r>
      <rPr>
        <sz val="14"/>
        <color rgb="FF000000"/>
        <rFont val="Open Sans Regular"/>
      </rPr>
      <t>" can be used to create an effective visual of the scoring results.</t>
    </r>
  </si>
  <si>
    <t>Please select a score from 0 to 3 based on your answers in the BRIDGE Assessment</t>
  </si>
  <si>
    <t>Thank you for completing the BRIDGE assessment! Your answers should be available in the worksheet marked “Score” and are also copied below. Open Data Watch and Data2X have created a visual representation of the maturity of your gender data systems in the form of a radar graph, where each slice represents a dimension, and each piece of the slice represents a different level of maturity (ranging from Foundational to Advanced). This sheet provides instructions for how to create a radar graph based on your completed BRIDGE assessment.  These instructions are for Excel users using Windows or MacBook.</t>
  </si>
  <si>
    <r>
      <rPr>
        <b/>
        <sz val="11"/>
        <color theme="1"/>
        <rFont val="Open Sans Regular"/>
      </rPr>
      <t>Table 2</t>
    </r>
    <r>
      <rPr>
        <sz val="11"/>
        <color theme="1"/>
        <rFont val="Open Sans Regular"/>
      </rPr>
      <t xml:space="preserve"> contains the appropriate Hex color code for each piece of each dimension. These colors are to be used to fill in the radar graph (The template Figure 2 is for you to fill in) up to and including the level of maturity as scored in the BRIDGE assessment.</t>
    </r>
  </si>
  <si>
    <t>Repeat this process for all dimensions based on your scores. The final radar graph will reflect a visual representation of the gender data system maturity in your country based on the BRIDGE assessment. Copy the completed Figure 2 into whichever material you would like. We hope this representation is useful for summarizing the results of the BRIDGE assessment and for starting conversations around where more capacity is needed.</t>
  </si>
  <si>
    <r>
      <t>Completing the BRIDGE assessment (</t>
    </r>
    <r>
      <rPr>
        <sz val="14"/>
        <color rgb="FFFFC000"/>
        <rFont val="Open Sans Regular"/>
      </rPr>
      <t>https://data2x.org/wp-content/uploads/2023/07/BRIDGE-Assessment-Questionnaire.pdf</t>
    </r>
    <r>
      <rPr>
        <sz val="14"/>
        <rFont val="Open Sans Regular"/>
      </rPr>
      <t>)</t>
    </r>
    <r>
      <rPr>
        <sz val="14"/>
        <color theme="1"/>
        <rFont val="Open Sans Regular"/>
      </rPr>
      <t xml:space="preserve"> and filling the results into the following worksheets will help gender data stakeholders understand the current maturity level of their gender data system and identify priority areas for improvement. The results may also serve as an input to any roadmap or action plan developed in collaboration with key stakeholders within the NSS.</t>
    </r>
  </si>
  <si>
    <r>
      <t xml:space="preserve">For questions about the maturity model </t>
    </r>
    <r>
      <rPr>
        <sz val="14"/>
        <rFont val="Open Sans Regular"/>
      </rPr>
      <t>(</t>
    </r>
    <r>
      <rPr>
        <sz val="14"/>
        <color rgb="FFFFC000"/>
        <rFont val="Open Sans Regular"/>
      </rPr>
      <t>https://data2x.org/wp-content/uploads/2023/07/Maturity-Model-Brief-Short-Version.pdf</t>
    </r>
    <r>
      <rPr>
        <sz val="14"/>
        <color theme="1"/>
        <rFont val="Open Sans Regular"/>
      </rPr>
      <t>), assessment (</t>
    </r>
    <r>
      <rPr>
        <sz val="14"/>
        <color rgb="FFFFC000"/>
        <rFont val="Open Sans Regular"/>
      </rPr>
      <t>https://data2x.org/wp-content/uploads/2023/07/BRIDGE-Assessment-Questionnaire.pdf</t>
    </r>
    <r>
      <rPr>
        <sz val="14"/>
        <color theme="1"/>
        <rFont val="Open Sans Regular"/>
      </rPr>
      <t xml:space="preserve">), and scoring mechanism please contact Lorenz Noe at LorenzNoe@opendatawatch.com and Tawheeda Wahabzada at TawheedaWahabzada@opendatawatch.com.    </t>
    </r>
  </si>
  <si>
    <t xml:space="preserve">No high-level support exists for gender data. </t>
  </si>
  <si>
    <t xml:space="preserve">Some high-level political support exists for gender data. </t>
  </si>
  <si>
    <t xml:space="preserve">Moderate high-level political support exists for gender data but with limited impacts.  </t>
  </si>
  <si>
    <t xml:space="preserve">No proposed budget exists for the NSO and other agencies of the national statistical system OR a proposed budget exists for the NSO and for the statistical activities of other agencies of the national statistical system. </t>
  </si>
  <si>
    <t xml:space="preserve">Financial support for gender data draws on a mix of external and domestic financing (30–70% external). </t>
  </si>
  <si>
    <t>ICT capacity is available to support data collection of traditional census and survey enumeration and publication in non-proprietary formats (PDF, etc).</t>
  </si>
  <si>
    <t xml:space="preserve">ICT capacity is available to support data interoperability between multiple business units of NSO and wider NSS via cloud computing or other server solutions. Methods and standards are continuously developed and the newest technologies deployed as appropriate. Dashboards and APIs disseminate data in open formats. </t>
  </si>
  <si>
    <t xml:space="preserve">Sufficient staff with adequate training to support core statistical activities but not aware of and working specifically on gender data. </t>
  </si>
  <si>
    <t>Staff capacity exists to collect data on most gender-relevant topics, manage databases with gender data or data reflecting gender issues, and provide analysis of gender data but this is dependent on a few key individuals.</t>
  </si>
  <si>
    <t xml:space="preserve">Staff capacity exists to manage gender data systems sustainably through consistent training and mainstreaming of gender throughout data collection and dissemination. </t>
  </si>
  <si>
    <t xml:space="preserve">Sources of gender data bias issues are identified and initial steps taken to curb gender data bias. </t>
  </si>
  <si>
    <t xml:space="preserve">Steps are taken to address gender bias in collection and publication practices on a systematic basis and through regular trainings or review of methodologies. </t>
  </si>
  <si>
    <t xml:space="preserve">Traditional data (i.e. survey and administrative data) methodologies are used to support data collection. </t>
  </si>
  <si>
    <t xml:space="preserve">Traditional data (i.e. survey and administrative data) methodologies are used to support gender data collection and analysis. </t>
  </si>
  <si>
    <t xml:space="preserve">There is interest in exploring and utilizing innovative sources and methods (i.e. citizen generated data, big data) for gender data collection and production. </t>
  </si>
  <si>
    <t xml:space="preserve">There is a demonstrated capacity to employ innovative sources and methods (i.e. citizen generated data, big data) for gender data collection and publication. </t>
  </si>
  <si>
    <t>A current plan exists, but without mention of gender data-related topics.</t>
  </si>
  <si>
    <t xml:space="preserve">A current plan exists and includes at least one mention of gender data-related topics. </t>
  </si>
  <si>
    <t xml:space="preserve">A current plan exists and includes at least one in-depth section on gender data-related issues.  </t>
  </si>
  <si>
    <t xml:space="preserve">A current plan exists and incorporates substantial content on gender data-related topics throughout multiple sections of the planning instrument OR A stand-alone gender data plan exists which incorporates open access to gender data.  </t>
  </si>
  <si>
    <t xml:space="preserve">No additional development plans exist OR additional development plans exist but do not mention gender data. </t>
  </si>
  <si>
    <t xml:space="preserve">Additional development plans exist and mention gender data. </t>
  </si>
  <si>
    <t xml:space="preserve">A household health survey or module has been conducted in the last ten years. </t>
  </si>
  <si>
    <t xml:space="preserve">At least one household health survey or module has been conducted in the last five years that collects demographic data such as sex and age of all household members. </t>
  </si>
  <si>
    <t xml:space="preserve">A household health survey or module is conducted every other year and has produced sex-disaggregated indicators. </t>
  </si>
  <si>
    <t xml:space="preserve">At least four household health surveys or modules have been conducted in the last five years, where gender-relevant analysis has been produced based on sex-disaggregated data to inform decision-making. </t>
  </si>
  <si>
    <t>A labor force survey or module has been conducted in the last ten years.</t>
  </si>
  <si>
    <t xml:space="preserve">At least one labor force survey or module has been conducted in the last five years that collects demographic data such as sex of all household members. </t>
  </si>
  <si>
    <t xml:space="preserve">A labor force survey or module is conducted every other year and has produced sex-disaggregated indicators. </t>
  </si>
  <si>
    <t xml:space="preserve">A labor force survey or module is conducted at least annually and has produced sex-disaggregated indicators. </t>
  </si>
  <si>
    <t>A time use survey or module has been conducted and has produced sex-disaggregated indicators.</t>
  </si>
  <si>
    <t>A time use survey or module has been conducted in the last five years, producing gender-relevant analysis based on sex-disaggregated data to inform decision-making.</t>
  </si>
  <si>
    <t>An agriculture survey or module has been conducted and has produced sex-disaggregated indicators.</t>
  </si>
  <si>
    <t>At least two agriculture surveys or modules  have been conducted in the last five years, producing gender-relevant analysis based on sex-disaggregated data to inform decision-making.</t>
  </si>
  <si>
    <t>A GBV survey or module has been conducted and has produced sex-disaggregated indicators.</t>
  </si>
  <si>
    <t>A GBV survey or module has been conducted in the last five years, producing gender-relevant analysis based on sex-disaggregated data to inform decision-making.</t>
  </si>
  <si>
    <t xml:space="preserve">CRVS system does not currently exist or function OR CRVS system exists with minimal coverage (at least a quarter of the population). </t>
  </si>
  <si>
    <t xml:space="preserve">Gender-relevant analysis to inform decision-making has been produced based on sex-disaggregated CRVS data on all aspects of life (births, deaths, marriage, and divorce) and the CRVS system covers more than 90% of the population. Annual data are produced, including for the previous year. There is the potential to produce real-time data in emergencies. </t>
  </si>
  <si>
    <t xml:space="preserve">HMIS does not currently exist or function OR HMIS exists to collect data on health. </t>
  </si>
  <si>
    <t xml:space="preserve">HMIS collects sex-disaggregated information on morbidity. </t>
  </si>
  <si>
    <t xml:space="preserve">HMIS produces sex-disaggregated indicators on disease incidence and prevalence. Annual data are produced with no more than two-year delay. </t>
  </si>
  <si>
    <t xml:space="preserve">Gender-relevant analysis has been produced based on sex-disaggregated HMIS data to inform decision-making on disease prevalence/incidence and vaccinations. Annual data are produced, including for the previous year. There is the potential to produce real-time data in emergencies. </t>
  </si>
  <si>
    <t>EMIS does not currently exist or function OR EMIS exists to collect data on education.</t>
  </si>
  <si>
    <t xml:space="preserve">Different producers of data within the national statistical system have some coordination mechanism and focus on gender data but this does not include all gender data producers. </t>
  </si>
  <si>
    <t xml:space="preserve">There are sector statistics focal points but gender data intermediaries are not yet involved. </t>
  </si>
  <si>
    <t xml:space="preserve">The current proposed budget for statistical activities includes funding for specific programs for gender data. </t>
  </si>
  <si>
    <t xml:space="preserve">The current proposed budget for statistical activities includes limited funding for strengthening gender data. </t>
  </si>
  <si>
    <t>Gender data are integrated throughout all statistical activities in addition to specific gender-related programs funded by the proposed budget.</t>
  </si>
  <si>
    <t>ICT capacity is available to support data production via traditional instruments including CAPI and sporadic additions of newer sources of data, for example, geospatial and high-volume sources of data (financial, social media, etc). Dissemination takes place in open (non-proprietary, machine-readable) formats.</t>
  </si>
  <si>
    <t>A time use survey or module has been conducted but it has not produced sex-disaggregated indicators.</t>
  </si>
  <si>
    <t>An agriculture survey or module has not been conducted in the past ten years.</t>
  </si>
  <si>
    <t>An agriculture survey or module has been conducted but it has not produced sex-disaggregated indicators.</t>
  </si>
  <si>
    <t>A GBV survey or module has not been conducted in the past ten years.</t>
  </si>
  <si>
    <t>A GBV survey or module is planned but has yet to be conducted.</t>
  </si>
  <si>
    <t>1. Does the statistical law of this country mandate the production and use of gender data?</t>
  </si>
  <si>
    <t>2. If a current national plan for statistics exists, to what extent does it cover gender data?</t>
  </si>
  <si>
    <t>3. What other national development plans exist and to what extent do they mention gender data or support access to open gender data? These plans may include long-term development plans for a country or sector strategies and plans, particularly with an emphasis on cross-cutting topics.</t>
  </si>
  <si>
    <t xml:space="preserve">4. If a dedicated gender equality policy exists, to what extent does it emphasize gender data? Gender equality policies include any ministry, department or government-wide policy document that seeks to direct the department or entire government to attain gender equality using goals and targets. </t>
  </si>
  <si>
    <t xml:space="preserve">5. Is there political support for gender data from sources other than dedicated gender data or gender equality organizations? For example, is there public support from the leadership of the NSO, line ministries, or the central government itself? In addition, beyond simply expressing public support, has this support translated into organizational or financial support to gender data programs? </t>
  </si>
  <si>
    <t xml:space="preserve">1. If a proposed budget for statistical activities exists (i.e. part of regular budget processes, or budget set forth in NSDS), to what extent does it integrate gender data activities? </t>
  </si>
  <si>
    <t>2. Is funding for gender data a regular part of the planning and budgeting process?</t>
  </si>
  <si>
    <t>3. Are the needs of the gender data system met by funding in previous or current budgets?</t>
  </si>
  <si>
    <t xml:space="preserve">4. To what extent does financing for gender-related statistical activities in the NSS come from national resources or donor support? </t>
  </si>
  <si>
    <t>1. What level of technological capacity (computers, internet access, and other ICT infrastructure) exists to carry out gender-related statistical activities?</t>
  </si>
  <si>
    <t xml:space="preserve">2. How would you describe the technical capacity of staff in the NSS, such as the collection of sex-disaggregated and gender-relevant data, management of databases including gender data, analysis of gender data, dissemination of gender data, or promoting the use of gender data? </t>
  </si>
  <si>
    <t xml:space="preserve">3. What is the level of awareness among staff of the risk of gender bias in statistical production? Gender bias can lead to measurement error and lead to blind spots or omissions in what is measured in the course of a survey. What steps have been taken at the staff level to address gender data bias? (For example, trainings to ensure women and other overlooked groups are appropriately included in data collection processes.) See this article for deeper explanation of gender bias (https://ilostat.ilo.org/blog/breaking-the-bias-for-better-gender-data/). </t>
  </si>
  <si>
    <t xml:space="preserve">4. What methodological innovations have been considered to support the collection and publication of gender data? </t>
  </si>
  <si>
    <t xml:space="preserve">1. When was the most recent census, and to what extent have gender data been collected and analyzed? </t>
  </si>
  <si>
    <t>2. In the last ten years, how many household health surveys or modules were conducted, and to what extent have gender data been collected and analyzed?</t>
  </si>
  <si>
    <t>3. In the last ten years, how many labor force surveys or modules were conducted, and to what extent have gender data been collected and analyzed?</t>
  </si>
  <si>
    <t>4. In the last ten years, how many time use surveys or modules were conducted, and to what extent have gender data been collected and analyzed?</t>
  </si>
  <si>
    <t>5. In the last ten years, how many agricultural surveys or modules were conducted, and to what extent have gender data been collected and analyzed?</t>
  </si>
  <si>
    <t>6. In the last ten years, how many gender-based violence (GBV) surveys or modules  were conducted, and to what extent have gender data been collected and analyzed?</t>
  </si>
  <si>
    <t>7. Please reflect on the following information about the CRVS system in your country before selecting the appropriate response on the right: 
-	The availability of sex-disaggregated indicators on births, deaths, marriage, divorce.
-	The population coverage of CRVS systems.
-	The frequency of publication of CRVS system data.
-	The extent of gender-relevant analysis based on CRVS system data.</t>
  </si>
  <si>
    <t>8. Please reflect on the following information about the Health Management Information System (HMIS) in your country before selecting the appropriate response on the right: 
-	The availability of sex-disaggregated indicators on morbidity, disease incidence &amp; prevalence, and vaccinations.
-	The frequency of publication of HMIS data.
-	The extent of gender-relevant analysis based on HMIS data.</t>
  </si>
  <si>
    <t>9. Please reflect on the following information about the Education Management Information System (EMIS) in your country before selecting the appropriate response on the right: 
-	The availability of sex-disaggregated indicators on enrollment, completion, and test results.
-	The frequency of publication of EMIS data
-	The extent of gender-relevant analysis based on EMIS data.</t>
  </si>
  <si>
    <t>1. What is the level of coordination between gender data producers within the government?</t>
  </si>
  <si>
    <t xml:space="preserve">2. To what extent does the NSO engage with producers of data outside government such as civil society groups or the private sector? </t>
  </si>
  <si>
    <t xml:space="preserve">3. To what extent do you work with user groups or public stakeholders on gender data? Examples could include civil society organizations, academia, or user groups. This could also include data users within the government. </t>
  </si>
  <si>
    <t>4. Are there designated gender data focal points in other ministries, departments, or agencies? If so, what are their activities and impacts?</t>
  </si>
  <si>
    <t>5. How do you work with development partners on gender data capacity building?</t>
  </si>
  <si>
    <t xml:space="preserve">Additional national development plans exist and include at least one in-depth section on gender data-related issues. Some mention is made of open data principles or the importance of open data but without systematic emphasis or commitments to implement open data principles. </t>
  </si>
  <si>
    <t>Additional national development plans exist and incorporate substantive content on gender data-related topics throughout multiple sections. The plans incorporate open data principles and plans for implementation of open data systems within them, including for gender data.</t>
  </si>
  <si>
    <t xml:space="preserve">A gender equality policy exists with mention of gender data, such as indicators but without committing to improving gender data systems. </t>
  </si>
  <si>
    <t xml:space="preserve">A gender equality policy emphasizes the importance of gender data, including mentions of gender data systems and an intention to improve gender data systems. </t>
  </si>
  <si>
    <t>Substantial high-level support for gender data exists with meaningful impacts.</t>
  </si>
  <si>
    <t>Financial support for gender data draws almost exclusively on external financing (&gt;70%).</t>
  </si>
  <si>
    <t>Financial support for gender data draws primarily on domestic resources (&lt;30% external).</t>
  </si>
  <si>
    <t xml:space="preserve">Staff capacity exists to collect and analyze sex-disaggregated data and some data reflecting gender issues but with major gaps in certain sectors, for example, time-use data. </t>
  </si>
  <si>
    <t xml:space="preserve">A time use survey or module has not been conducted in the past ten years. </t>
  </si>
  <si>
    <t>Gender-relevant analysis has been produced based on sex-disaggregated EMIS data including as enrollment, completion, and exam results to inform decision-making. Annual data are produced, including for the previous year.</t>
  </si>
  <si>
    <t>Overall data needs of users are understood through some form of engagement such as a survey on the NSO website.</t>
  </si>
  <si>
    <t>Gender data needs of users are understood and addressed through some instance of direct engagement, such as one-time focus groups or public events.</t>
  </si>
  <si>
    <t xml:space="preserve">Engagement with gender data users occurs on a regular basis to understand needs, such as regular press conferences, user groups, or other events relevant to gender data. </t>
  </si>
  <si>
    <t>Systematic involvement of gender data users informs data production, such as involving users before statistical plans are created and data are collected, as well as after data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</si>
</sst>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2"/>
      <name val="Calibri"/>
      <family val="2"/>
      <scheme val="minor"/>
    </font>
    <font>
      <sz val="11"/>
      <color theme="1"/>
      <name val="Calibri"/>
      <family val="2"/>
      <scheme val="minor"/>
    </font>
    <font>
      <sz val="11"/>
      <color rgb="FF000000"/>
      <name val="Calibri"/>
      <family val="2"/>
      <scheme val="minor"/>
    </font>
    <font>
      <sz val="11"/>
      <name val="Calibri"/>
      <family val="2"/>
      <scheme val="minor"/>
    </font>
    <font>
      <sz val="11"/>
      <color rgb="FF000000"/>
      <name val="Calibri"/>
      <family val="2"/>
    </font>
    <font>
      <b/>
      <sz val="20"/>
      <color rgb="FF000000"/>
      <name val="Open Sans"/>
      <family val="2"/>
    </font>
    <font>
      <u/>
      <sz val="11"/>
      <color theme="10"/>
      <name val="Calibri"/>
      <family val="2"/>
      <scheme val="minor"/>
    </font>
    <font>
      <sz val="14"/>
      <color theme="1"/>
      <name val="Open Sans Regular"/>
    </font>
    <font>
      <sz val="14"/>
      <color rgb="FFFFC000"/>
      <name val="Open Sans Regular"/>
    </font>
    <font>
      <b/>
      <sz val="11"/>
      <name val="Calibri"/>
      <family val="2"/>
      <scheme val="minor"/>
    </font>
    <font>
      <b/>
      <sz val="14"/>
      <color theme="1"/>
      <name val="Open Sans"/>
      <family val="2"/>
    </font>
    <font>
      <sz val="14"/>
      <color rgb="FF000000"/>
      <name val="Open Sans Regular"/>
    </font>
    <font>
      <b/>
      <sz val="14"/>
      <color rgb="FF000000"/>
      <name val="Open Sans Regular"/>
    </font>
    <font>
      <sz val="14"/>
      <color theme="1"/>
      <name val="Open Sans"/>
      <family val="2"/>
    </font>
    <font>
      <sz val="11"/>
      <color theme="1"/>
      <name val="Open Sans"/>
      <family val="2"/>
    </font>
    <font>
      <sz val="11"/>
      <color theme="1"/>
      <name val="Open Sans Regular"/>
    </font>
    <font>
      <b/>
      <sz val="11"/>
      <color theme="1"/>
      <name val="Open Sans Regular"/>
    </font>
    <font>
      <sz val="7"/>
      <color theme="1"/>
      <name val="Open Sans Regular"/>
    </font>
    <font>
      <b/>
      <sz val="14"/>
      <color theme="1"/>
      <name val="Open Sans"/>
      <family val="2"/>
    </font>
    <font>
      <b/>
      <sz val="22"/>
      <color rgb="FF000000"/>
      <name val="Open Sans"/>
      <family val="2"/>
    </font>
    <font>
      <sz val="14"/>
      <name val="Open Sans Regular"/>
    </font>
    <font>
      <b/>
      <sz val="11"/>
      <color theme="0"/>
      <name val="Calibri"/>
      <family val="2"/>
      <scheme val="minor"/>
    </font>
  </fonts>
  <fills count="20">
    <fill>
      <patternFill patternType="none"/>
    </fill>
    <fill>
      <patternFill patternType="gray125"/>
    </fill>
    <fill>
      <patternFill patternType="solid">
        <fgColor theme="0" tint="-4.9989318521683403E-2"/>
        <bgColor indexed="64"/>
      </patternFill>
    </fill>
    <fill>
      <patternFill patternType="solid">
        <fgColor rgb="FFB18B34"/>
        <bgColor indexed="64"/>
      </patternFill>
    </fill>
    <fill>
      <patternFill patternType="solid">
        <fgColor rgb="FF858C47"/>
        <bgColor indexed="64"/>
      </patternFill>
    </fill>
    <fill>
      <patternFill patternType="solid">
        <fgColor rgb="FF143E4E"/>
        <bgColor indexed="64"/>
      </patternFill>
    </fill>
    <fill>
      <patternFill patternType="solid">
        <fgColor rgb="FF246E8A"/>
        <bgColor indexed="64"/>
      </patternFill>
    </fill>
    <fill>
      <patternFill patternType="solid">
        <fgColor rgb="FF73A2B4"/>
        <bgColor indexed="64"/>
      </patternFill>
    </fill>
    <fill>
      <patternFill patternType="solid">
        <fgColor rgb="FF4A1841"/>
        <bgColor indexed="64"/>
      </patternFill>
    </fill>
    <fill>
      <patternFill patternType="solid">
        <fgColor rgb="FF832A72"/>
        <bgColor indexed="64"/>
      </patternFill>
    </fill>
    <fill>
      <patternFill patternType="solid">
        <fgColor rgb="FFB077A5"/>
        <bgColor indexed="64"/>
      </patternFill>
    </fill>
    <fill>
      <patternFill patternType="solid">
        <fgColor rgb="FF9E2538"/>
        <bgColor indexed="64"/>
      </patternFill>
    </fill>
    <fill>
      <patternFill patternType="solid">
        <fgColor rgb="FFD2314A"/>
        <bgColor indexed="64"/>
      </patternFill>
    </fill>
    <fill>
      <patternFill patternType="solid">
        <fgColor rgb="FFE27B8B"/>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1DF8D"/>
        <bgColor indexed="64"/>
      </patternFill>
    </fill>
    <fill>
      <patternFill patternType="solid">
        <fgColor rgb="FFE8CA41"/>
        <bgColor indexed="64"/>
      </patternFill>
    </fill>
    <fill>
      <patternFill patternType="solid">
        <fgColor rgb="FFCDD499"/>
        <bgColor indexed="64"/>
      </patternFill>
    </fill>
    <fill>
      <patternFill patternType="solid">
        <fgColor rgb="FFB2BB5F"/>
        <bgColor indexed="64"/>
      </patternFill>
    </fill>
  </fills>
  <borders count="10">
    <border>
      <left/>
      <right/>
      <top/>
      <bottom/>
      <diagonal/>
    </border>
    <border>
      <left/>
      <right/>
      <top/>
      <bottom style="thin">
        <color theme="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2" fillId="0" borderId="0"/>
    <xf numFmtId="0" fontId="1" fillId="0" borderId="0"/>
    <xf numFmtId="0" fontId="10" fillId="0" borderId="0" applyNumberFormat="0" applyFill="0" applyBorder="0" applyAlignment="0" applyProtection="0"/>
  </cellStyleXfs>
  <cellXfs count="87">
    <xf numFmtId="0" fontId="0" fillId="0" borderId="0" xfId="0"/>
    <xf numFmtId="0" fontId="3" fillId="0" borderId="0" xfId="0" applyFont="1"/>
    <xf numFmtId="0" fontId="3" fillId="2" borderId="0" xfId="0" applyFont="1" applyFill="1"/>
    <xf numFmtId="0" fontId="1" fillId="0" borderId="0" xfId="2" applyAlignment="1">
      <alignment vertical="top" wrapText="1"/>
    </xf>
    <xf numFmtId="0" fontId="3" fillId="2" borderId="0" xfId="2" applyFont="1" applyFill="1" applyAlignment="1">
      <alignment vertical="top" wrapText="1"/>
    </xf>
    <xf numFmtId="0" fontId="1" fillId="0" borderId="0" xfId="2" applyAlignment="1">
      <alignment vertical="top"/>
    </xf>
    <xf numFmtId="0" fontId="3" fillId="2" borderId="0" xfId="2" applyFont="1" applyFill="1" applyAlignment="1">
      <alignment horizontal="center" vertical="top" wrapText="1"/>
    </xf>
    <xf numFmtId="0" fontId="1" fillId="0" borderId="0" xfId="2" applyAlignment="1">
      <alignment horizontal="center" vertical="top"/>
    </xf>
    <xf numFmtId="0" fontId="5" fillId="0" borderId="0" xfId="1" applyFont="1" applyAlignment="1">
      <alignment vertical="top" wrapText="1"/>
    </xf>
    <xf numFmtId="0" fontId="5" fillId="0" borderId="0" xfId="1" applyFont="1" applyAlignment="1">
      <alignment horizontal="center" vertical="top" wrapText="1"/>
    </xf>
    <xf numFmtId="0" fontId="5" fillId="0" borderId="0" xfId="0" applyFont="1" applyAlignment="1">
      <alignment vertical="top" wrapText="1"/>
    </xf>
    <xf numFmtId="0" fontId="7" fillId="0" borderId="0" xfId="1" applyFont="1" applyAlignment="1">
      <alignment vertical="top" wrapText="1"/>
    </xf>
    <xf numFmtId="0" fontId="8" fillId="0" borderId="0" xfId="1" applyFont="1" applyAlignment="1">
      <alignment vertical="top" wrapText="1"/>
    </xf>
    <xf numFmtId="0" fontId="5" fillId="0" borderId="0" xfId="2" applyFont="1" applyAlignment="1">
      <alignment vertical="top" wrapText="1"/>
    </xf>
    <xf numFmtId="0" fontId="5" fillId="0" borderId="0" xfId="2" applyFont="1" applyAlignment="1">
      <alignment horizontal="center" vertical="top" wrapText="1"/>
    </xf>
    <xf numFmtId="0" fontId="7" fillId="0" borderId="0" xfId="2" applyFont="1" applyAlignment="1">
      <alignment vertical="top" wrapText="1"/>
    </xf>
    <xf numFmtId="0" fontId="5" fillId="0" borderId="0" xfId="2" applyFont="1" applyAlignment="1">
      <alignment horizontal="center" vertical="top"/>
    </xf>
    <xf numFmtId="0" fontId="5" fillId="0" borderId="0" xfId="2" applyFont="1" applyAlignment="1">
      <alignment vertical="top"/>
    </xf>
    <xf numFmtId="0" fontId="6" fillId="0" borderId="0" xfId="0" applyFont="1" applyAlignment="1">
      <alignment vertical="top" wrapText="1"/>
    </xf>
    <xf numFmtId="0" fontId="6" fillId="0" borderId="0" xfId="1" applyFont="1" applyAlignment="1">
      <alignment vertical="top" wrapText="1"/>
    </xf>
    <xf numFmtId="0" fontId="4" fillId="0" borderId="0" xfId="2" applyFont="1" applyAlignment="1">
      <alignment vertical="top"/>
    </xf>
    <xf numFmtId="0" fontId="3" fillId="2" borderId="0" xfId="0" applyFont="1" applyFill="1" applyAlignment="1">
      <alignment horizontal="center"/>
    </xf>
    <xf numFmtId="0" fontId="3" fillId="0" borderId="0" xfId="0" applyFont="1" applyAlignment="1">
      <alignment horizontal="center"/>
    </xf>
    <xf numFmtId="0" fontId="0" fillId="0" borderId="0" xfId="0" applyAlignment="1">
      <alignment horizontal="center"/>
    </xf>
    <xf numFmtId="0" fontId="0" fillId="0" borderId="0" xfId="2" applyFont="1" applyAlignment="1">
      <alignment vertical="top" wrapText="1"/>
    </xf>
    <xf numFmtId="0" fontId="6" fillId="0" borderId="0" xfId="0" applyFont="1"/>
    <xf numFmtId="0" fontId="10" fillId="0" borderId="0" xfId="3"/>
    <xf numFmtId="0" fontId="3" fillId="14" borderId="0" xfId="2" applyFont="1" applyFill="1" applyAlignment="1">
      <alignment horizontal="center" vertical="top" wrapText="1"/>
    </xf>
    <xf numFmtId="0" fontId="13" fillId="15" borderId="0" xfId="1" applyFont="1" applyFill="1" applyAlignment="1">
      <alignment vertical="top" wrapText="1"/>
    </xf>
    <xf numFmtId="0" fontId="13" fillId="15" borderId="0" xfId="2" applyFont="1" applyFill="1" applyAlignment="1">
      <alignment vertical="top" wrapText="1"/>
    </xf>
    <xf numFmtId="0" fontId="13" fillId="16" borderId="0" xfId="1" applyFont="1" applyFill="1" applyAlignment="1">
      <alignment vertical="top" wrapText="1"/>
    </xf>
    <xf numFmtId="0" fontId="13" fillId="18" borderId="0" xfId="2" applyFont="1" applyFill="1" applyAlignment="1">
      <alignment vertical="top" wrapText="1"/>
    </xf>
    <xf numFmtId="0" fontId="13" fillId="13" borderId="0" xfId="2" applyFont="1" applyFill="1" applyAlignment="1">
      <alignment vertical="top" wrapText="1"/>
    </xf>
    <xf numFmtId="0" fontId="5" fillId="0" borderId="0" xfId="1" applyFont="1" applyAlignment="1" applyProtection="1">
      <alignment horizontal="center" vertical="top" wrapText="1"/>
      <protection locked="0"/>
    </xf>
    <xf numFmtId="0" fontId="5" fillId="0" borderId="0" xfId="2" applyFont="1" applyAlignment="1" applyProtection="1">
      <alignment horizontal="center" vertical="top" wrapText="1"/>
      <protection locked="0"/>
    </xf>
    <xf numFmtId="0" fontId="7" fillId="0" borderId="0" xfId="2" applyFont="1" applyAlignment="1" applyProtection="1">
      <alignment horizontal="center" vertical="top" wrapText="1"/>
      <protection locked="0"/>
    </xf>
    <xf numFmtId="0" fontId="5" fillId="14" borderId="0" xfId="1" applyFont="1" applyFill="1" applyAlignment="1" applyProtection="1">
      <alignment horizontal="center" vertical="top" wrapText="1"/>
      <protection locked="0"/>
    </xf>
    <xf numFmtId="0" fontId="17" fillId="0" borderId="0" xfId="0" applyFont="1" applyAlignment="1">
      <alignment horizontal="center"/>
    </xf>
    <xf numFmtId="0" fontId="0" fillId="0" borderId="0" xfId="0" applyAlignment="1">
      <alignment horizontal="left" wrapText="1"/>
    </xf>
    <xf numFmtId="0" fontId="18" fillId="0" borderId="0" xfId="0" applyFont="1" applyAlignment="1">
      <alignment horizontal="left" wrapText="1"/>
    </xf>
    <xf numFmtId="0" fontId="0" fillId="0" borderId="0" xfId="0" applyAlignment="1">
      <alignment horizontal="left" vertical="center" wrapText="1"/>
    </xf>
    <xf numFmtId="0" fontId="19" fillId="0" borderId="0" xfId="0" applyFont="1" applyAlignment="1">
      <alignment horizontal="center"/>
    </xf>
    <xf numFmtId="0" fontId="19" fillId="0" borderId="4" xfId="0" applyFont="1" applyBorder="1" applyAlignment="1">
      <alignment horizontal="right" vertical="center" wrapText="1"/>
    </xf>
    <xf numFmtId="0" fontId="19" fillId="0" borderId="5" xfId="0" applyFont="1" applyBorder="1"/>
    <xf numFmtId="0" fontId="19" fillId="0" borderId="6" xfId="0" applyFont="1" applyBorder="1" applyAlignment="1">
      <alignment horizontal="right" vertical="center" wrapText="1"/>
    </xf>
    <xf numFmtId="0" fontId="19" fillId="0" borderId="7" xfId="0" applyFont="1" applyBorder="1"/>
    <xf numFmtId="0" fontId="19" fillId="0" borderId="4" xfId="0" applyFont="1" applyBorder="1" applyAlignment="1">
      <alignment horizontal="center"/>
    </xf>
    <xf numFmtId="0" fontId="19" fillId="0" borderId="0" xfId="0" applyFont="1"/>
    <xf numFmtId="0" fontId="19" fillId="0" borderId="4" xfId="0" applyFont="1" applyBorder="1"/>
    <xf numFmtId="0" fontId="19" fillId="0" borderId="6" xfId="0" applyFont="1" applyBorder="1"/>
    <xf numFmtId="0" fontId="19" fillId="0" borderId="9" xfId="0" applyFont="1" applyBorder="1"/>
    <xf numFmtId="0" fontId="19" fillId="0" borderId="0" xfId="0" applyFont="1" applyAlignment="1">
      <alignment vertical="center"/>
    </xf>
    <xf numFmtId="0" fontId="22" fillId="0" borderId="0" xfId="0" applyFont="1"/>
    <xf numFmtId="0" fontId="17" fillId="0" borderId="0" xfId="0" applyFont="1" applyAlignment="1" applyProtection="1">
      <alignment horizontal="center"/>
      <protection locked="0"/>
    </xf>
    <xf numFmtId="0" fontId="0" fillId="0" borderId="0" xfId="0" applyProtection="1">
      <protection locked="0"/>
    </xf>
    <xf numFmtId="0" fontId="20" fillId="0" borderId="0" xfId="0" applyFont="1" applyAlignment="1" applyProtection="1">
      <alignment horizontal="center"/>
      <protection locked="0"/>
    </xf>
    <xf numFmtId="0" fontId="18" fillId="0" borderId="0" xfId="0" applyFont="1" applyAlignment="1" applyProtection="1">
      <alignment horizontal="left" wrapText="1"/>
      <protection locked="0"/>
    </xf>
    <xf numFmtId="0" fontId="0" fillId="0" borderId="0" xfId="0" applyAlignment="1" applyProtection="1">
      <alignment horizontal="center"/>
      <protection locked="0"/>
    </xf>
    <xf numFmtId="0" fontId="25" fillId="5" borderId="0" xfId="2" applyFont="1" applyFill="1" applyAlignment="1">
      <alignment vertical="top" wrapText="1"/>
    </xf>
    <xf numFmtId="0" fontId="25" fillId="6" borderId="0" xfId="2" applyFont="1" applyFill="1" applyAlignment="1">
      <alignment vertical="top" wrapText="1"/>
    </xf>
    <xf numFmtId="0" fontId="25" fillId="9" borderId="0" xfId="2" applyFont="1" applyFill="1" applyAlignment="1">
      <alignment vertical="top" wrapText="1"/>
    </xf>
    <xf numFmtId="0" fontId="25" fillId="8" borderId="0" xfId="2" applyFont="1" applyFill="1" applyAlignment="1">
      <alignment vertical="top" wrapText="1"/>
    </xf>
    <xf numFmtId="0" fontId="25" fillId="12" borderId="0" xfId="2" applyFont="1" applyFill="1" applyAlignment="1">
      <alignment vertical="top" wrapText="1"/>
    </xf>
    <xf numFmtId="0" fontId="25" fillId="11" borderId="0" xfId="2" applyFont="1" applyFill="1" applyAlignment="1">
      <alignment vertical="top" wrapText="1"/>
    </xf>
    <xf numFmtId="0" fontId="3" fillId="10" borderId="0" xfId="2" applyFont="1" applyFill="1" applyAlignment="1">
      <alignment vertical="top" wrapText="1"/>
    </xf>
    <xf numFmtId="0" fontId="3" fillId="7" borderId="0" xfId="2" applyFont="1" applyFill="1" applyAlignment="1">
      <alignment vertical="top" wrapText="1"/>
    </xf>
    <xf numFmtId="0" fontId="3" fillId="17" borderId="0" xfId="1" applyFont="1" applyFill="1" applyAlignment="1">
      <alignment vertical="top" wrapText="1"/>
    </xf>
    <xf numFmtId="0" fontId="3" fillId="3" borderId="0" xfId="1" applyFont="1" applyFill="1" applyAlignment="1">
      <alignment vertical="top" wrapText="1"/>
    </xf>
    <xf numFmtId="0" fontId="3" fillId="19" borderId="0" xfId="2" applyFont="1" applyFill="1" applyAlignment="1">
      <alignment vertical="top" wrapText="1"/>
    </xf>
    <xf numFmtId="0" fontId="3" fillId="4" borderId="0" xfId="2" applyFont="1" applyFill="1" applyAlignment="1">
      <alignment vertical="top" wrapText="1"/>
    </xf>
    <xf numFmtId="0" fontId="0" fillId="0" borderId="0" xfId="0" applyAlignment="1">
      <alignment wrapText="1"/>
    </xf>
    <xf numFmtId="0" fontId="23" fillId="0" borderId="0" xfId="0" applyFont="1" applyAlignment="1">
      <alignment horizontal="center" wrapText="1"/>
    </xf>
    <xf numFmtId="0" fontId="9" fillId="0" borderId="0" xfId="0" applyFont="1" applyAlignment="1">
      <alignment horizontal="center" wrapText="1"/>
    </xf>
    <xf numFmtId="0" fontId="11" fillId="0" borderId="0" xfId="0" applyFont="1" applyAlignment="1">
      <alignment horizontal="left" vertical="center" wrapText="1"/>
    </xf>
    <xf numFmtId="0" fontId="11" fillId="0" borderId="0" xfId="0" applyFont="1" applyAlignment="1">
      <alignment horizontal="left" vertical="top" wrapText="1"/>
    </xf>
    <xf numFmtId="0" fontId="15" fillId="0" borderId="0" xfId="0" applyFont="1" applyAlignment="1">
      <alignment horizontal="left" vertical="top" wrapText="1"/>
    </xf>
    <xf numFmtId="0" fontId="14" fillId="0" borderId="1" xfId="2" applyFont="1" applyBorder="1" applyAlignment="1">
      <alignment horizontal="center" vertical="top" wrapText="1"/>
    </xf>
    <xf numFmtId="0" fontId="14" fillId="0" borderId="1" xfId="2" applyFont="1" applyBorder="1" applyAlignment="1">
      <alignment horizontal="center" vertical="top"/>
    </xf>
    <xf numFmtId="0" fontId="22" fillId="0" borderId="0" xfId="0" applyFont="1" applyAlignment="1">
      <alignment horizontal="center"/>
    </xf>
    <xf numFmtId="0" fontId="19" fillId="0" borderId="0" xfId="0" applyFont="1" applyAlignment="1">
      <alignment horizontal="left" vertical="center" wrapText="1"/>
    </xf>
    <xf numFmtId="0" fontId="19" fillId="0" borderId="0" xfId="0" applyFont="1" applyAlignment="1">
      <alignment vertical="center" wrapText="1"/>
    </xf>
    <xf numFmtId="0" fontId="20" fillId="0" borderId="2" xfId="0" applyFont="1" applyBorder="1" applyAlignment="1">
      <alignment horizontal="center"/>
    </xf>
    <xf numFmtId="0" fontId="20" fillId="0" borderId="8" xfId="0" applyFont="1" applyBorder="1" applyAlignment="1">
      <alignment horizontal="center"/>
    </xf>
    <xf numFmtId="0" fontId="20" fillId="0" borderId="3" xfId="0" applyFont="1" applyBorder="1" applyAlignment="1">
      <alignment horizontal="center"/>
    </xf>
    <xf numFmtId="0" fontId="20" fillId="0" borderId="2" xfId="0" applyFont="1" applyBorder="1" applyAlignment="1">
      <alignment horizontal="center" vertical="top" wrapText="1"/>
    </xf>
    <xf numFmtId="0" fontId="20" fillId="0" borderId="3" xfId="0" applyFont="1" applyBorder="1" applyAlignment="1">
      <alignment horizontal="center" vertical="top" wrapText="1"/>
    </xf>
    <xf numFmtId="0" fontId="19" fillId="0" borderId="0" xfId="0" applyFont="1" applyAlignment="1">
      <alignment horizontal="left" wrapText="1"/>
    </xf>
  </cellXfs>
  <cellStyles count="4">
    <cellStyle name="Hyperlink" xfId="3" builtinId="8"/>
    <cellStyle name="Normal" xfId="0" builtinId="0"/>
    <cellStyle name="Normal 2" xfId="1" xr:uid="{C67390C8-16D1-8D46-95AA-CB1CD12FDD11}"/>
    <cellStyle name="Normal 3" xfId="2" xr:uid="{F3955D4A-97D4-9F4A-A786-666410616AF4}"/>
  </cellStyles>
  <dxfs count="0"/>
  <tableStyles count="0" defaultTableStyle="TableStyleMedium2" defaultPivotStyle="PivotStyleMedium9"/>
  <colors>
    <mruColors>
      <color rgb="FFD9D9D9"/>
      <color rgb="FF9E2538"/>
      <color rgb="FF4A1841"/>
      <color rgb="FF143E4E"/>
      <color rgb="FF858C47"/>
      <color rgb="FFB18B34"/>
      <color rgb="FFD2314A"/>
      <color rgb="FFE27B8B"/>
      <color rgb="FF832A72"/>
      <color rgb="FFB077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Gender Data</a:t>
            </a:r>
            <a:r>
              <a:rPr lang="en-US" baseline="0"/>
              <a:t> System Maturity: &lt;Country&gt;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spPr>
            <a:solidFill>
              <a:srgbClr val="D9D9D9"/>
            </a:solidFill>
          </c:spPr>
          <c:dPt>
            <c:idx val="0"/>
            <c:bubble3D val="0"/>
            <c:spPr>
              <a:solidFill>
                <a:srgbClr val="D9D9D9"/>
              </a:solidFill>
              <a:ln w="19050">
                <a:solidFill>
                  <a:schemeClr val="lt1"/>
                </a:solidFill>
              </a:ln>
              <a:effectLst/>
            </c:spPr>
            <c:extLst>
              <c:ext xmlns:c16="http://schemas.microsoft.com/office/drawing/2014/chart" uri="{C3380CC4-5D6E-409C-BE32-E72D297353CC}">
                <c16:uniqueId val="{00000001-C133-47DC-9CB1-F2D0A69CE9CF}"/>
              </c:ext>
            </c:extLst>
          </c:dPt>
          <c:dPt>
            <c:idx val="1"/>
            <c:bubble3D val="0"/>
            <c:spPr>
              <a:solidFill>
                <a:srgbClr val="D9D9D9"/>
              </a:solidFill>
              <a:ln w="19050">
                <a:solidFill>
                  <a:schemeClr val="lt1"/>
                </a:solidFill>
              </a:ln>
              <a:effectLst/>
            </c:spPr>
            <c:extLst>
              <c:ext xmlns:c16="http://schemas.microsoft.com/office/drawing/2014/chart" uri="{C3380CC4-5D6E-409C-BE32-E72D297353CC}">
                <c16:uniqueId val="{00000003-C133-47DC-9CB1-F2D0A69CE9CF}"/>
              </c:ext>
            </c:extLst>
          </c:dPt>
          <c:dPt>
            <c:idx val="2"/>
            <c:bubble3D val="0"/>
            <c:spPr>
              <a:solidFill>
                <a:srgbClr val="D9D9D9"/>
              </a:solidFill>
              <a:ln w="19050">
                <a:solidFill>
                  <a:schemeClr val="lt1"/>
                </a:solidFill>
              </a:ln>
              <a:effectLst/>
            </c:spPr>
            <c:extLst>
              <c:ext xmlns:c16="http://schemas.microsoft.com/office/drawing/2014/chart" uri="{C3380CC4-5D6E-409C-BE32-E72D297353CC}">
                <c16:uniqueId val="{00000005-C133-47DC-9CB1-F2D0A69CE9CF}"/>
              </c:ext>
            </c:extLst>
          </c:dPt>
          <c:dPt>
            <c:idx val="3"/>
            <c:bubble3D val="0"/>
            <c:spPr>
              <a:solidFill>
                <a:srgbClr val="D9D9D9"/>
              </a:solidFill>
              <a:ln w="19050">
                <a:solidFill>
                  <a:schemeClr val="lt1"/>
                </a:solidFill>
              </a:ln>
              <a:effectLst/>
            </c:spPr>
            <c:extLst>
              <c:ext xmlns:c16="http://schemas.microsoft.com/office/drawing/2014/chart" uri="{C3380CC4-5D6E-409C-BE32-E72D297353CC}">
                <c16:uniqueId val="{00000007-C133-47DC-9CB1-F2D0A69CE9CF}"/>
              </c:ext>
            </c:extLst>
          </c:dPt>
          <c:dPt>
            <c:idx val="4"/>
            <c:bubble3D val="0"/>
            <c:spPr>
              <a:solidFill>
                <a:srgbClr val="D9D9D9"/>
              </a:solidFill>
              <a:ln w="19050">
                <a:solidFill>
                  <a:schemeClr val="lt1"/>
                </a:solidFill>
              </a:ln>
              <a:effectLst/>
            </c:spPr>
            <c:extLst>
              <c:ext xmlns:c16="http://schemas.microsoft.com/office/drawing/2014/chart" uri="{C3380CC4-5D6E-409C-BE32-E72D297353CC}">
                <c16:uniqueId val="{00000009-C133-47DC-9CB1-F2D0A69CE9CF}"/>
              </c:ext>
            </c:extLst>
          </c:dPt>
          <c:cat>
            <c:strRef>
              <c:f>'Radar Graph'!$A$55:$A$59</c:f>
              <c:strCache>
                <c:ptCount val="5"/>
                <c:pt idx="0">
                  <c:v>Governance</c:v>
                </c:pt>
                <c:pt idx="1">
                  <c:v>Financing</c:v>
                </c:pt>
                <c:pt idx="2">
                  <c:v>Technical Capacity</c:v>
                </c:pt>
                <c:pt idx="3">
                  <c:v>Data Instruments</c:v>
                </c:pt>
                <c:pt idx="4">
                  <c:v>Stakeholder Coordination</c:v>
                </c:pt>
              </c:strCache>
            </c:strRef>
          </c:cat>
          <c:val>
            <c:numRef>
              <c:f>'Radar Graph'!$B$55:$B$59</c:f>
              <c:numCache>
                <c:formatCode>General</c:formatCode>
                <c:ptCount val="5"/>
                <c:pt idx="0">
                  <c:v>1</c:v>
                </c:pt>
                <c:pt idx="1">
                  <c:v>1</c:v>
                </c:pt>
                <c:pt idx="2">
                  <c:v>1</c:v>
                </c:pt>
                <c:pt idx="3">
                  <c:v>1</c:v>
                </c:pt>
                <c:pt idx="4">
                  <c:v>1</c:v>
                </c:pt>
              </c:numCache>
            </c:numRef>
          </c:val>
          <c:extLst>
            <c:ext xmlns:c16="http://schemas.microsoft.com/office/drawing/2014/chart" uri="{C3380CC4-5D6E-409C-BE32-E72D297353CC}">
              <c16:uniqueId val="{0000000A-C133-47DC-9CB1-F2D0A69CE9CF}"/>
            </c:ext>
          </c:extLst>
        </c:ser>
        <c:ser>
          <c:idx val="1"/>
          <c:order val="1"/>
          <c:spPr>
            <a:solidFill>
              <a:srgbClr val="D9D9D9"/>
            </a:solidFill>
          </c:spPr>
          <c:dPt>
            <c:idx val="0"/>
            <c:bubble3D val="0"/>
            <c:spPr>
              <a:solidFill>
                <a:srgbClr val="D9D9D9"/>
              </a:solidFill>
              <a:ln w="19050">
                <a:solidFill>
                  <a:schemeClr val="lt1"/>
                </a:solidFill>
              </a:ln>
              <a:effectLst/>
            </c:spPr>
            <c:extLst>
              <c:ext xmlns:c16="http://schemas.microsoft.com/office/drawing/2014/chart" uri="{C3380CC4-5D6E-409C-BE32-E72D297353CC}">
                <c16:uniqueId val="{0000000C-C133-47DC-9CB1-F2D0A69CE9CF}"/>
              </c:ext>
            </c:extLst>
          </c:dPt>
          <c:dPt>
            <c:idx val="1"/>
            <c:bubble3D val="0"/>
            <c:spPr>
              <a:solidFill>
                <a:srgbClr val="D9D9D9"/>
              </a:solidFill>
              <a:ln w="19050">
                <a:solidFill>
                  <a:schemeClr val="lt1"/>
                </a:solidFill>
              </a:ln>
              <a:effectLst/>
            </c:spPr>
            <c:extLst>
              <c:ext xmlns:c16="http://schemas.microsoft.com/office/drawing/2014/chart" uri="{C3380CC4-5D6E-409C-BE32-E72D297353CC}">
                <c16:uniqueId val="{0000000E-C133-47DC-9CB1-F2D0A69CE9CF}"/>
              </c:ext>
            </c:extLst>
          </c:dPt>
          <c:dPt>
            <c:idx val="2"/>
            <c:bubble3D val="0"/>
            <c:spPr>
              <a:solidFill>
                <a:srgbClr val="D9D9D9"/>
              </a:solidFill>
              <a:ln w="19050">
                <a:solidFill>
                  <a:schemeClr val="lt1"/>
                </a:solidFill>
              </a:ln>
              <a:effectLst/>
            </c:spPr>
            <c:extLst>
              <c:ext xmlns:c16="http://schemas.microsoft.com/office/drawing/2014/chart" uri="{C3380CC4-5D6E-409C-BE32-E72D297353CC}">
                <c16:uniqueId val="{00000010-C133-47DC-9CB1-F2D0A69CE9CF}"/>
              </c:ext>
            </c:extLst>
          </c:dPt>
          <c:dPt>
            <c:idx val="3"/>
            <c:bubble3D val="0"/>
            <c:spPr>
              <a:solidFill>
                <a:srgbClr val="D9D9D9"/>
              </a:solidFill>
              <a:ln w="19050">
                <a:solidFill>
                  <a:schemeClr val="lt1"/>
                </a:solidFill>
              </a:ln>
              <a:effectLst/>
            </c:spPr>
            <c:extLst>
              <c:ext xmlns:c16="http://schemas.microsoft.com/office/drawing/2014/chart" uri="{C3380CC4-5D6E-409C-BE32-E72D297353CC}">
                <c16:uniqueId val="{00000012-C133-47DC-9CB1-F2D0A69CE9CF}"/>
              </c:ext>
            </c:extLst>
          </c:dPt>
          <c:dPt>
            <c:idx val="4"/>
            <c:bubble3D val="0"/>
            <c:spPr>
              <a:solidFill>
                <a:srgbClr val="D9D9D9"/>
              </a:solidFill>
              <a:ln w="19050">
                <a:solidFill>
                  <a:schemeClr val="lt1"/>
                </a:solidFill>
              </a:ln>
              <a:effectLst/>
            </c:spPr>
            <c:extLst>
              <c:ext xmlns:c16="http://schemas.microsoft.com/office/drawing/2014/chart" uri="{C3380CC4-5D6E-409C-BE32-E72D297353CC}">
                <c16:uniqueId val="{00000014-C133-47DC-9CB1-F2D0A69CE9CF}"/>
              </c:ext>
            </c:extLst>
          </c:dPt>
          <c:cat>
            <c:strRef>
              <c:f>'Radar Graph'!$A$55:$A$59</c:f>
              <c:strCache>
                <c:ptCount val="5"/>
                <c:pt idx="0">
                  <c:v>Governance</c:v>
                </c:pt>
                <c:pt idx="1">
                  <c:v>Financing</c:v>
                </c:pt>
                <c:pt idx="2">
                  <c:v>Technical Capacity</c:v>
                </c:pt>
                <c:pt idx="3">
                  <c:v>Data Instruments</c:v>
                </c:pt>
                <c:pt idx="4">
                  <c:v>Stakeholder Coordination</c:v>
                </c:pt>
              </c:strCache>
            </c:strRef>
          </c:cat>
          <c:val>
            <c:numRef>
              <c:f>'Radar Graph'!$C$55:$C$59</c:f>
              <c:numCache>
                <c:formatCode>General</c:formatCode>
                <c:ptCount val="5"/>
                <c:pt idx="0">
                  <c:v>2</c:v>
                </c:pt>
                <c:pt idx="1">
                  <c:v>2</c:v>
                </c:pt>
                <c:pt idx="2">
                  <c:v>2</c:v>
                </c:pt>
                <c:pt idx="3">
                  <c:v>2</c:v>
                </c:pt>
                <c:pt idx="4">
                  <c:v>2</c:v>
                </c:pt>
              </c:numCache>
            </c:numRef>
          </c:val>
          <c:extLst>
            <c:ext xmlns:c16="http://schemas.microsoft.com/office/drawing/2014/chart" uri="{C3380CC4-5D6E-409C-BE32-E72D297353CC}">
              <c16:uniqueId val="{00000015-C133-47DC-9CB1-F2D0A69CE9CF}"/>
            </c:ext>
          </c:extLst>
        </c:ser>
        <c:ser>
          <c:idx val="2"/>
          <c:order val="2"/>
          <c:spPr>
            <a:solidFill>
              <a:schemeClr val="bg1">
                <a:lumMod val="85000"/>
              </a:schemeClr>
            </a:solidFill>
          </c:spPr>
          <c:dPt>
            <c:idx val="0"/>
            <c:bubble3D val="0"/>
            <c:spPr>
              <a:solidFill>
                <a:srgbClr val="D9D9D9"/>
              </a:solidFill>
              <a:ln w="19050">
                <a:solidFill>
                  <a:schemeClr val="lt1"/>
                </a:solidFill>
              </a:ln>
              <a:effectLst/>
            </c:spPr>
            <c:extLst>
              <c:ext xmlns:c16="http://schemas.microsoft.com/office/drawing/2014/chart" uri="{C3380CC4-5D6E-409C-BE32-E72D297353CC}">
                <c16:uniqueId val="{00000017-C133-47DC-9CB1-F2D0A69CE9CF}"/>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19-C133-47DC-9CB1-F2D0A69CE9CF}"/>
              </c:ext>
            </c:extLst>
          </c:dPt>
          <c:dPt>
            <c:idx val="2"/>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1B-C133-47DC-9CB1-F2D0A69CE9CF}"/>
              </c:ext>
            </c:extLst>
          </c:dPt>
          <c:dPt>
            <c:idx val="3"/>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1D-C133-47DC-9CB1-F2D0A69CE9CF}"/>
              </c:ext>
            </c:extLst>
          </c:dPt>
          <c:dPt>
            <c:idx val="4"/>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1F-C133-47DC-9CB1-F2D0A69CE9CF}"/>
              </c:ext>
            </c:extLst>
          </c:dPt>
          <c:dLbls>
            <c:dLbl>
              <c:idx val="0"/>
              <c:layout>
                <c:manualLayout>
                  <c:x val="8.3333333333333329E-2"/>
                  <c:y val="-6.4814814814814811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133-47DC-9CB1-F2D0A69CE9CF}"/>
                </c:ext>
              </c:extLst>
            </c:dLbl>
            <c:dLbl>
              <c:idx val="1"/>
              <c:layout>
                <c:manualLayout>
                  <c:x val="8.3333333333333232E-2"/>
                  <c:y val="2.7777777777777693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133-47DC-9CB1-F2D0A69CE9CF}"/>
                </c:ext>
              </c:extLst>
            </c:dLbl>
            <c:dLbl>
              <c:idx val="2"/>
              <c:layout>
                <c:manualLayout>
                  <c:x val="2.7777777777777267E-3"/>
                  <c:y val="8.7962962962962798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133-47DC-9CB1-F2D0A69CE9CF}"/>
                </c:ext>
              </c:extLst>
            </c:dLbl>
            <c:dLbl>
              <c:idx val="3"/>
              <c:layout>
                <c:manualLayout>
                  <c:x val="-0.1166666666666667"/>
                  <c:y val="3.2407407407407406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133-47DC-9CB1-F2D0A69CE9CF}"/>
                </c:ext>
              </c:extLst>
            </c:dLbl>
            <c:dLbl>
              <c:idx val="4"/>
              <c:layout>
                <c:manualLayout>
                  <c:x val="-8.8888888888888892E-2"/>
                  <c:y val="-8.3333333333333356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133-47DC-9CB1-F2D0A69CE9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showLeaderLines val="0"/>
            <c:extLst>
              <c:ext xmlns:c15="http://schemas.microsoft.com/office/drawing/2012/chart" uri="{CE6537A1-D6FC-4f65-9D91-7224C49458BB}"/>
            </c:extLst>
          </c:dLbls>
          <c:cat>
            <c:strRef>
              <c:f>'Radar Graph'!$A$55:$A$59</c:f>
              <c:strCache>
                <c:ptCount val="5"/>
                <c:pt idx="0">
                  <c:v>Governance</c:v>
                </c:pt>
                <c:pt idx="1">
                  <c:v>Financing</c:v>
                </c:pt>
                <c:pt idx="2">
                  <c:v>Technical Capacity</c:v>
                </c:pt>
                <c:pt idx="3">
                  <c:v>Data Instruments</c:v>
                </c:pt>
                <c:pt idx="4">
                  <c:v>Stakeholder Coordination</c:v>
                </c:pt>
              </c:strCache>
            </c:strRef>
          </c:cat>
          <c:val>
            <c:numRef>
              <c:f>'Radar Graph'!$D$55:$D$59</c:f>
              <c:numCache>
                <c:formatCode>General</c:formatCode>
                <c:ptCount val="5"/>
                <c:pt idx="0">
                  <c:v>3</c:v>
                </c:pt>
                <c:pt idx="1">
                  <c:v>3</c:v>
                </c:pt>
                <c:pt idx="2">
                  <c:v>3</c:v>
                </c:pt>
                <c:pt idx="3">
                  <c:v>3</c:v>
                </c:pt>
                <c:pt idx="4">
                  <c:v>3</c:v>
                </c:pt>
              </c:numCache>
            </c:numRef>
          </c:val>
          <c:extLst>
            <c:ext xmlns:c16="http://schemas.microsoft.com/office/drawing/2014/chart" uri="{C3380CC4-5D6E-409C-BE32-E72D297353CC}">
              <c16:uniqueId val="{00000020-C133-47DC-9CB1-F2D0A69CE9CF}"/>
            </c:ext>
          </c:extLst>
        </c:ser>
        <c:dLbls>
          <c:showLegendKey val="0"/>
          <c:showVal val="0"/>
          <c:showCatName val="0"/>
          <c:showSerName val="0"/>
          <c:showPercent val="0"/>
          <c:showBubbleSize val="0"/>
          <c:showLeaderLines val="1"/>
        </c:dLbls>
        <c:firstSliceAng val="0"/>
        <c:holeSize val="28"/>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1" Type="http://schemas.openxmlformats.org/officeDocument/2006/relationships/image" Target="../media/image6.jp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1</xdr:row>
      <xdr:rowOff>63500</xdr:rowOff>
    </xdr:from>
    <xdr:to>
      <xdr:col>12</xdr:col>
      <xdr:colOff>12700</xdr:colOff>
      <xdr:row>6</xdr:row>
      <xdr:rowOff>63500</xdr:rowOff>
    </xdr:to>
    <xdr:pic>
      <xdr:nvPicPr>
        <xdr:cNvPr id="4" name="Picture 3">
          <a:extLst>
            <a:ext uri="{FF2B5EF4-FFF2-40B4-BE49-F238E27FC236}">
              <a16:creationId xmlns:a16="http://schemas.microsoft.com/office/drawing/2014/main" id="{C19C0331-69FA-852A-1F68-ADA226D3625A}"/>
            </a:ext>
          </a:extLst>
        </xdr:cNvPr>
        <xdr:cNvPicPr>
          <a:picLocks noChangeAspect="1"/>
        </xdr:cNvPicPr>
      </xdr:nvPicPr>
      <xdr:blipFill>
        <a:blip xmlns:r="http://schemas.openxmlformats.org/officeDocument/2006/relationships" r:embed="rId1"/>
        <a:stretch>
          <a:fillRect/>
        </a:stretch>
      </xdr:blipFill>
      <xdr:spPr>
        <a:xfrm>
          <a:off x="304800" y="254000"/>
          <a:ext cx="7772400" cy="1447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8</xdr:col>
      <xdr:colOff>1407795</xdr:colOff>
      <xdr:row>1</xdr:row>
      <xdr:rowOff>0</xdr:rowOff>
    </xdr:to>
    <xdr:pic>
      <xdr:nvPicPr>
        <xdr:cNvPr id="6" name="Picture 5">
          <a:extLst>
            <a:ext uri="{FF2B5EF4-FFF2-40B4-BE49-F238E27FC236}">
              <a16:creationId xmlns:a16="http://schemas.microsoft.com/office/drawing/2014/main" id="{C520AD1E-0641-3E49-A8A8-FEA648F73676}"/>
            </a:ext>
          </a:extLst>
        </xdr:cNvPr>
        <xdr:cNvPicPr>
          <a:picLocks noChangeAspect="1"/>
        </xdr:cNvPicPr>
      </xdr:nvPicPr>
      <xdr:blipFill>
        <a:blip xmlns:r="http://schemas.openxmlformats.org/officeDocument/2006/relationships" r:embed="rId1"/>
        <a:stretch>
          <a:fillRect/>
        </a:stretch>
      </xdr:blipFill>
      <xdr:spPr>
        <a:xfrm>
          <a:off x="0" y="12700"/>
          <a:ext cx="14351000" cy="736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0</xdr:colOff>
      <xdr:row>1</xdr:row>
      <xdr:rowOff>12700</xdr:rowOff>
    </xdr:to>
    <xdr:pic>
      <xdr:nvPicPr>
        <xdr:cNvPr id="3" name="Picture 2">
          <a:extLst>
            <a:ext uri="{FF2B5EF4-FFF2-40B4-BE49-F238E27FC236}">
              <a16:creationId xmlns:a16="http://schemas.microsoft.com/office/drawing/2014/main" id="{41C72109-CF80-082E-E8FB-568C9D8B0243}"/>
            </a:ext>
          </a:extLst>
        </xdr:cNvPr>
        <xdr:cNvPicPr>
          <a:picLocks noChangeAspect="1"/>
        </xdr:cNvPicPr>
      </xdr:nvPicPr>
      <xdr:blipFill>
        <a:blip xmlns:r="http://schemas.openxmlformats.org/officeDocument/2006/relationships" r:embed="rId1"/>
        <a:stretch>
          <a:fillRect/>
        </a:stretch>
      </xdr:blipFill>
      <xdr:spPr>
        <a:xfrm>
          <a:off x="0" y="0"/>
          <a:ext cx="14351000" cy="660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9</xdr:col>
      <xdr:colOff>16510</xdr:colOff>
      <xdr:row>1</xdr:row>
      <xdr:rowOff>16510</xdr:rowOff>
    </xdr:to>
    <xdr:pic>
      <xdr:nvPicPr>
        <xdr:cNvPr id="2" name="Picture 1">
          <a:extLst>
            <a:ext uri="{FF2B5EF4-FFF2-40B4-BE49-F238E27FC236}">
              <a16:creationId xmlns:a16="http://schemas.microsoft.com/office/drawing/2014/main" id="{F666D70F-9D40-0123-C718-83B4CA5AFB26}"/>
            </a:ext>
          </a:extLst>
        </xdr:cNvPr>
        <xdr:cNvPicPr>
          <a:picLocks noChangeAspect="1"/>
        </xdr:cNvPicPr>
      </xdr:nvPicPr>
      <xdr:blipFill>
        <a:blip xmlns:r="http://schemas.openxmlformats.org/officeDocument/2006/relationships" r:embed="rId1"/>
        <a:stretch>
          <a:fillRect/>
        </a:stretch>
      </xdr:blipFill>
      <xdr:spPr>
        <a:xfrm>
          <a:off x="12700" y="0"/>
          <a:ext cx="14351000" cy="698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20320</xdr:colOff>
      <xdr:row>1</xdr:row>
      <xdr:rowOff>3556</xdr:rowOff>
    </xdr:to>
    <xdr:pic>
      <xdr:nvPicPr>
        <xdr:cNvPr id="2" name="Picture 1">
          <a:extLst>
            <a:ext uri="{FF2B5EF4-FFF2-40B4-BE49-F238E27FC236}">
              <a16:creationId xmlns:a16="http://schemas.microsoft.com/office/drawing/2014/main" id="{558B2857-B88F-62D3-DEB8-EFAB6129B44C}"/>
            </a:ext>
          </a:extLst>
        </xdr:cNvPr>
        <xdr:cNvPicPr>
          <a:picLocks noChangeAspect="1"/>
        </xdr:cNvPicPr>
      </xdr:nvPicPr>
      <xdr:blipFill>
        <a:blip xmlns:r="http://schemas.openxmlformats.org/officeDocument/2006/relationships" r:embed="rId1"/>
        <a:stretch>
          <a:fillRect/>
        </a:stretch>
      </xdr:blipFill>
      <xdr:spPr>
        <a:xfrm>
          <a:off x="0" y="0"/>
          <a:ext cx="14363700" cy="6703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16510</xdr:colOff>
      <xdr:row>1</xdr:row>
      <xdr:rowOff>0</xdr:rowOff>
    </xdr:to>
    <xdr:pic>
      <xdr:nvPicPr>
        <xdr:cNvPr id="2" name="Picture 1">
          <a:extLst>
            <a:ext uri="{FF2B5EF4-FFF2-40B4-BE49-F238E27FC236}">
              <a16:creationId xmlns:a16="http://schemas.microsoft.com/office/drawing/2014/main" id="{88D57FCA-17FA-7B58-1952-EB607957F752}"/>
            </a:ext>
          </a:extLst>
        </xdr:cNvPr>
        <xdr:cNvPicPr>
          <a:picLocks noChangeAspect="1"/>
        </xdr:cNvPicPr>
      </xdr:nvPicPr>
      <xdr:blipFill>
        <a:blip xmlns:r="http://schemas.openxmlformats.org/officeDocument/2006/relationships" r:embed="rId1"/>
        <a:stretch>
          <a:fillRect/>
        </a:stretch>
      </xdr:blipFill>
      <xdr:spPr>
        <a:xfrm>
          <a:off x="0" y="0"/>
          <a:ext cx="14363700" cy="698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34290</xdr:colOff>
      <xdr:row>21</xdr:row>
      <xdr:rowOff>36195</xdr:rowOff>
    </xdr:from>
    <xdr:to>
      <xdr:col>12</xdr:col>
      <xdr:colOff>200025</xdr:colOff>
      <xdr:row>28</xdr:row>
      <xdr:rowOff>238125</xdr:rowOff>
    </xdr:to>
    <xdr:grpSp>
      <xdr:nvGrpSpPr>
        <xdr:cNvPr id="50" name="Group 1">
          <a:extLst>
            <a:ext uri="{FF2B5EF4-FFF2-40B4-BE49-F238E27FC236}">
              <a16:creationId xmlns:a16="http://schemas.microsoft.com/office/drawing/2014/main" id="{FD10DC0D-4E98-45CB-9F26-4C7BBB9C954A}"/>
            </a:ext>
          </a:extLst>
        </xdr:cNvPr>
        <xdr:cNvGrpSpPr/>
      </xdr:nvGrpSpPr>
      <xdr:grpSpPr>
        <a:xfrm>
          <a:off x="7870190" y="6944995"/>
          <a:ext cx="5067935" cy="2703830"/>
          <a:chOff x="4802661" y="544660"/>
          <a:chExt cx="4570088" cy="2746461"/>
        </a:xfrm>
      </xdr:grpSpPr>
      <xdr:grpSp>
        <xdr:nvGrpSpPr>
          <xdr:cNvPr id="51" name="Group 2">
            <a:extLst>
              <a:ext uri="{FF2B5EF4-FFF2-40B4-BE49-F238E27FC236}">
                <a16:creationId xmlns:a16="http://schemas.microsoft.com/office/drawing/2014/main" id="{F8231B23-C955-A6B1-D14C-2C8AD415659A}"/>
              </a:ext>
            </a:extLst>
          </xdr:cNvPr>
          <xdr:cNvGrpSpPr/>
        </xdr:nvGrpSpPr>
        <xdr:grpSpPr>
          <a:xfrm>
            <a:off x="4802661" y="544660"/>
            <a:ext cx="4570088" cy="2746461"/>
            <a:chOff x="4802661" y="544660"/>
            <a:chExt cx="4570088" cy="2746461"/>
          </a:xfrm>
        </xdr:grpSpPr>
        <xdr:graphicFrame macro="">
          <xdr:nvGraphicFramePr>
            <xdr:cNvPr id="52" name="Chart 7">
              <a:extLst>
                <a:ext uri="{FF2B5EF4-FFF2-40B4-BE49-F238E27FC236}">
                  <a16:creationId xmlns:a16="http://schemas.microsoft.com/office/drawing/2014/main" id="{25196F3B-18C1-ECDF-699A-0BACB901AC08}"/>
                </a:ext>
              </a:extLst>
            </xdr:cNvPr>
            <xdr:cNvGraphicFramePr/>
          </xdr:nvGraphicFramePr>
          <xdr:xfrm>
            <a:off x="4802661" y="544660"/>
            <a:ext cx="4570088" cy="274646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3" name="Oval 8">
              <a:extLst>
                <a:ext uri="{FF2B5EF4-FFF2-40B4-BE49-F238E27FC236}">
                  <a16:creationId xmlns:a16="http://schemas.microsoft.com/office/drawing/2014/main" id="{E605E8D6-C14B-7DB8-CFB1-CDA2F5F7F062}"/>
                </a:ext>
              </a:extLst>
            </xdr:cNvPr>
            <xdr:cNvSpPr/>
          </xdr:nvSpPr>
          <xdr:spPr>
            <a:xfrm>
              <a:off x="6858000" y="1851661"/>
              <a:ext cx="457200" cy="457200"/>
            </a:xfrm>
            <a:prstGeom prst="ellipse">
              <a:avLst/>
            </a:prstGeom>
            <a:solidFill>
              <a:schemeClr val="bg1">
                <a:lumMod val="8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54" name="TextBox 3">
            <a:extLst>
              <a:ext uri="{FF2B5EF4-FFF2-40B4-BE49-F238E27FC236}">
                <a16:creationId xmlns:a16="http://schemas.microsoft.com/office/drawing/2014/main" id="{5E30541D-93DB-139F-010C-3841BEC9E8D7}"/>
              </a:ext>
            </a:extLst>
          </xdr:cNvPr>
          <xdr:cNvSpPr txBox="1"/>
        </xdr:nvSpPr>
        <xdr:spPr>
          <a:xfrm>
            <a:off x="6941820" y="1950720"/>
            <a:ext cx="350520" cy="32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L0</a:t>
            </a:r>
          </a:p>
        </xdr:txBody>
      </xdr:sp>
      <xdr:sp macro="" textlink="">
        <xdr:nvSpPr>
          <xdr:cNvPr id="55" name="TextBox 4">
            <a:extLst>
              <a:ext uri="{FF2B5EF4-FFF2-40B4-BE49-F238E27FC236}">
                <a16:creationId xmlns:a16="http://schemas.microsoft.com/office/drawing/2014/main" id="{895A248C-E138-A4F4-5708-B321B848B87F}"/>
              </a:ext>
            </a:extLst>
          </xdr:cNvPr>
          <xdr:cNvSpPr txBox="1"/>
        </xdr:nvSpPr>
        <xdr:spPr>
          <a:xfrm>
            <a:off x="7155180" y="1684020"/>
            <a:ext cx="350520" cy="32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L1</a:t>
            </a:r>
          </a:p>
        </xdr:txBody>
      </xdr:sp>
      <xdr:sp macro="" textlink="">
        <xdr:nvSpPr>
          <xdr:cNvPr id="56" name="TextBox 5">
            <a:extLst>
              <a:ext uri="{FF2B5EF4-FFF2-40B4-BE49-F238E27FC236}">
                <a16:creationId xmlns:a16="http://schemas.microsoft.com/office/drawing/2014/main" id="{5FCCBC09-CC30-DD85-C274-01AA79800E46}"/>
              </a:ext>
            </a:extLst>
          </xdr:cNvPr>
          <xdr:cNvSpPr txBox="1"/>
        </xdr:nvSpPr>
        <xdr:spPr>
          <a:xfrm>
            <a:off x="7299960" y="1485900"/>
            <a:ext cx="350520" cy="32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ysClr val="windowText" lastClr="000000"/>
                </a:solidFill>
              </a:rPr>
              <a:t>L2</a:t>
            </a:r>
          </a:p>
        </xdr:txBody>
      </xdr:sp>
      <xdr:sp macro="" textlink="">
        <xdr:nvSpPr>
          <xdr:cNvPr id="57" name="TextBox 6">
            <a:extLst>
              <a:ext uri="{FF2B5EF4-FFF2-40B4-BE49-F238E27FC236}">
                <a16:creationId xmlns:a16="http://schemas.microsoft.com/office/drawing/2014/main" id="{83E49B63-8118-2516-2235-29E312488936}"/>
              </a:ext>
            </a:extLst>
          </xdr:cNvPr>
          <xdr:cNvSpPr txBox="1"/>
        </xdr:nvSpPr>
        <xdr:spPr>
          <a:xfrm>
            <a:off x="7429500" y="1310640"/>
            <a:ext cx="350520" cy="32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ysClr val="windowText" lastClr="000000"/>
                </a:solidFill>
              </a:rPr>
              <a:t>L3</a:t>
            </a:r>
          </a:p>
        </xdr:txBody>
      </xdr:sp>
    </xdr:grpSp>
    <xdr:clientData/>
  </xdr:twoCellAnchor>
  <xdr:twoCellAnchor editAs="oneCell">
    <xdr:from>
      <xdr:col>6</xdr:col>
      <xdr:colOff>36195</xdr:colOff>
      <xdr:row>3</xdr:row>
      <xdr:rowOff>64770</xdr:rowOff>
    </xdr:from>
    <xdr:to>
      <xdr:col>9</xdr:col>
      <xdr:colOff>473075</xdr:colOff>
      <xdr:row>13</xdr:row>
      <xdr:rowOff>60960</xdr:rowOff>
    </xdr:to>
    <xdr:pic>
      <xdr:nvPicPr>
        <xdr:cNvPr id="58" name="Picture 57" descr="A picture containing text, screenshot, circle, diagram&#10;&#10;Description automatically generated">
          <a:extLst>
            <a:ext uri="{FF2B5EF4-FFF2-40B4-BE49-F238E27FC236}">
              <a16:creationId xmlns:a16="http://schemas.microsoft.com/office/drawing/2014/main" id="{BAC2B98B-9146-6000-2815-E36B9C945A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77075" y="2122170"/>
          <a:ext cx="3020060" cy="334899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95262-D08D-E44D-8233-489E2F8E68EC}">
  <dimension ref="B6:L13"/>
  <sheetViews>
    <sheetView showGridLines="0" workbookViewId="0">
      <selection activeCell="B8" sqref="B8:L8"/>
    </sheetView>
  </sheetViews>
  <sheetFormatPr baseColWidth="10" defaultColWidth="8.6640625" defaultRowHeight="15" x14ac:dyDescent="0.2"/>
  <cols>
    <col min="1" max="1" width="3.6640625" customWidth="1"/>
    <col min="12" max="12" width="15.5" customWidth="1"/>
  </cols>
  <sheetData>
    <row r="6" spans="2:12" ht="54.5" customHeight="1" x14ac:dyDescent="0.35">
      <c r="B6" s="71"/>
      <c r="C6" s="72"/>
      <c r="D6" s="72"/>
      <c r="E6" s="72"/>
      <c r="F6" s="72"/>
      <c r="G6" s="72"/>
      <c r="H6" s="72"/>
      <c r="I6" s="72"/>
      <c r="J6" s="72"/>
      <c r="K6" s="72"/>
      <c r="L6" s="72"/>
    </row>
    <row r="7" spans="2:12" x14ac:dyDescent="0.2">
      <c r="B7" s="26"/>
    </row>
    <row r="8" spans="2:12" ht="156" customHeight="1" x14ac:dyDescent="0.2">
      <c r="B8" s="73" t="s">
        <v>135</v>
      </c>
      <c r="C8" s="73"/>
      <c r="D8" s="73"/>
      <c r="E8" s="73"/>
      <c r="F8" s="73"/>
      <c r="G8" s="73"/>
      <c r="H8" s="73"/>
      <c r="I8" s="73"/>
      <c r="J8" s="73"/>
      <c r="K8" s="73"/>
      <c r="L8" s="73"/>
    </row>
    <row r="10" spans="2:12" ht="137.5" customHeight="1" x14ac:dyDescent="0.2">
      <c r="B10" s="74" t="s">
        <v>141</v>
      </c>
      <c r="C10" s="74"/>
      <c r="D10" s="74"/>
      <c r="E10" s="74"/>
      <c r="F10" s="74"/>
      <c r="G10" s="74"/>
      <c r="H10" s="74"/>
      <c r="I10" s="74"/>
      <c r="J10" s="74"/>
      <c r="K10" s="74"/>
      <c r="L10" s="74"/>
    </row>
    <row r="11" spans="2:12" ht="159" customHeight="1" x14ac:dyDescent="0.2">
      <c r="B11" s="75" t="s">
        <v>136</v>
      </c>
      <c r="C11" s="74"/>
      <c r="D11" s="74"/>
      <c r="E11" s="74"/>
      <c r="F11" s="74"/>
      <c r="G11" s="74"/>
      <c r="H11" s="74"/>
      <c r="I11" s="74"/>
      <c r="J11" s="74"/>
      <c r="K11" s="74"/>
      <c r="L11" s="74"/>
    </row>
    <row r="13" spans="2:12" ht="130.25" customHeight="1" x14ac:dyDescent="0.2">
      <c r="B13" s="73" t="s">
        <v>142</v>
      </c>
      <c r="C13" s="73"/>
      <c r="D13" s="73"/>
      <c r="E13" s="73"/>
      <c r="F13" s="73"/>
      <c r="G13" s="73"/>
      <c r="H13" s="73"/>
      <c r="I13" s="73"/>
      <c r="J13" s="73"/>
      <c r="K13" s="73"/>
      <c r="L13" s="73"/>
    </row>
  </sheetData>
  <sheetProtection algorithmName="SHA-512" hashValue="85nbcq7FpT/E8tYYtciKB+9vh6GaXxmEWqGvFBCWNERazLX5u/nfbB3wqurVIZD5SwpqEPiAFBMKrLT/uOUBaA==" saltValue="zpN+RoJ3XXzw2r3Wwmd/+A==" spinCount="100000" sheet="1" objects="1" scenarios="1"/>
  <mergeCells count="5">
    <mergeCell ref="B6:L6"/>
    <mergeCell ref="B8:L8"/>
    <mergeCell ref="B10:L10"/>
    <mergeCell ref="B13:L13"/>
    <mergeCell ref="B11:L11"/>
  </mergeCell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777E8-0F72-497B-9348-650FAF5B19EA}">
  <dimension ref="A1:G35"/>
  <sheetViews>
    <sheetView workbookViewId="0">
      <pane ySplit="1" topLeftCell="A2" activePane="bottomLeft" state="frozen"/>
      <selection pane="bottomLeft" activeCell="C3" sqref="C3"/>
    </sheetView>
  </sheetViews>
  <sheetFormatPr baseColWidth="10" defaultColWidth="8.6640625" defaultRowHeight="15" x14ac:dyDescent="0.2"/>
  <cols>
    <col min="1" max="1" width="28.33203125" customWidth="1"/>
    <col min="2" max="2" width="23.6640625" bestFit="1" customWidth="1"/>
    <col min="3" max="3" width="14.1640625" style="23" customWidth="1"/>
    <col min="4" max="4" width="76.6640625" customWidth="1"/>
  </cols>
  <sheetData>
    <row r="1" spans="1:4" x14ac:dyDescent="0.2">
      <c r="A1" s="2" t="s">
        <v>0</v>
      </c>
      <c r="B1" s="2" t="s">
        <v>1</v>
      </c>
      <c r="C1" s="21" t="s">
        <v>2</v>
      </c>
      <c r="D1" s="2" t="s">
        <v>3</v>
      </c>
    </row>
    <row r="2" spans="1:4" x14ac:dyDescent="0.2">
      <c r="A2" t="s">
        <v>4</v>
      </c>
      <c r="B2" t="s">
        <v>5</v>
      </c>
      <c r="C2" s="23" t="str">
        <f>IF(Governance!D3&lt;&gt;"", Governance!D3, "")</f>
        <v/>
      </c>
      <c r="D2" t="s">
        <v>6</v>
      </c>
    </row>
    <row r="3" spans="1:4" x14ac:dyDescent="0.2">
      <c r="A3" t="s">
        <v>4</v>
      </c>
      <c r="B3" t="s">
        <v>7</v>
      </c>
      <c r="C3" s="23" t="str">
        <f>IF(COUNTA(Governance!D4:D6)=3,IFERROR(_xlfn.MODE.SNGL(Governance!D4:D6), ROUNDDOWN(MEDIAN(Governance!D4:D6), 0)),"")</f>
        <v/>
      </c>
      <c r="D3" t="s">
        <v>8</v>
      </c>
    </row>
    <row r="4" spans="1:4" x14ac:dyDescent="0.2">
      <c r="A4" t="s">
        <v>4</v>
      </c>
      <c r="B4" t="s">
        <v>9</v>
      </c>
      <c r="C4" s="23" t="str">
        <f>IF(Governance!D7&lt;&gt;"",Governance!D7,"")</f>
        <v/>
      </c>
      <c r="D4" t="s">
        <v>6</v>
      </c>
    </row>
    <row r="5" spans="1:4" x14ac:dyDescent="0.2">
      <c r="A5" s="1" t="s">
        <v>10</v>
      </c>
      <c r="B5" s="1" t="s">
        <v>11</v>
      </c>
      <c r="C5" s="22" t="str">
        <f>IF(COUNTBLANK(C2:C4)&gt;0,"",IFERROR(ROUNDDOWN(MEDIAN(C2:C4),0),""))</f>
        <v/>
      </c>
      <c r="D5" s="1" t="str">
        <f>LOOKUP(C5,{"";0;1;2;3},{"Please fill out all questions for the Governance dimension";"Governance of data should have an intentional and effective emphasis on gender data.";"Governance mechanisms for gender data could be greatly improved.";"Governance mechanisms for gender data could be somewhat improved.";"Governance mechanisms for gender data should be continually updated and improved."})</f>
        <v>Please fill out all questions for the Governance dimension</v>
      </c>
    </row>
    <row r="6" spans="1:4" x14ac:dyDescent="0.2">
      <c r="A6" t="s">
        <v>12</v>
      </c>
      <c r="B6" t="s">
        <v>13</v>
      </c>
      <c r="C6" s="23" t="str">
        <f>IF(Financing!D3&lt;&gt;"", Financing!D3,"")</f>
        <v/>
      </c>
      <c r="D6" t="s">
        <v>6</v>
      </c>
    </row>
    <row r="7" spans="1:4" x14ac:dyDescent="0.2">
      <c r="A7" t="s">
        <v>12</v>
      </c>
      <c r="B7" t="s">
        <v>14</v>
      </c>
      <c r="C7" s="23" t="str">
        <f>IF(AND(Financing!D4&lt;&gt;"",Financing!D6&lt;&gt;""), MIN(Financing!D4,Financing!D6), "")</f>
        <v/>
      </c>
      <c r="D7" t="s">
        <v>15</v>
      </c>
    </row>
    <row r="8" spans="1:4" x14ac:dyDescent="0.2">
      <c r="A8" t="s">
        <v>12</v>
      </c>
      <c r="B8" t="s">
        <v>16</v>
      </c>
      <c r="C8" s="23" t="str">
        <f>IF(Financing!D5&lt;&gt;"", Financing!D5, "")</f>
        <v/>
      </c>
      <c r="D8" t="s">
        <v>6</v>
      </c>
    </row>
    <row r="9" spans="1:4" x14ac:dyDescent="0.2">
      <c r="A9" s="1" t="s">
        <v>17</v>
      </c>
      <c r="B9" s="1" t="s">
        <v>11</v>
      </c>
      <c r="C9" s="22" t="str">
        <f>IF(COUNTBLANK(C6:C8)&gt;0, "", IFERROR(ROUNDDOWN(MEDIAN(C6:C8),0),""))</f>
        <v/>
      </c>
      <c r="D9" s="1" t="str">
        <f>LOOKUP(C9,{"";0;1;2;3},{"Please fill out all questions for the Financing dimension";"Plans for financing statistics should include gender data and other cross-cutting themes.";"Financing for gender data could be greatly improved.";"Financing for gender data could be somewhat improved.";"Financing for gender data should continue to be prioritized."})</f>
        <v>Please fill out all questions for the Financing dimension</v>
      </c>
    </row>
    <row r="10" spans="1:4" x14ac:dyDescent="0.2">
      <c r="A10" t="s">
        <v>18</v>
      </c>
      <c r="B10" t="s">
        <v>19</v>
      </c>
      <c r="C10" s="23" t="str">
        <f>IF('Technical Capacity'!D3&lt;&gt;"",'Technical Capacity'!D3,"")</f>
        <v/>
      </c>
      <c r="D10" t="s">
        <v>6</v>
      </c>
    </row>
    <row r="11" spans="1:4" x14ac:dyDescent="0.2">
      <c r="A11" t="s">
        <v>18</v>
      </c>
      <c r="B11" t="s">
        <v>20</v>
      </c>
      <c r="C11" s="23" t="str">
        <f>IF('Technical Capacity'!D4&lt;&gt;"",'Technical Capacity'!D4,"")</f>
        <v/>
      </c>
      <c r="D11" t="s">
        <v>6</v>
      </c>
    </row>
    <row r="12" spans="1:4" x14ac:dyDescent="0.2">
      <c r="A12" t="s">
        <v>18</v>
      </c>
      <c r="B12" t="s">
        <v>21</v>
      </c>
      <c r="C12" s="23" t="str">
        <f>IF('Technical Capacity'!D5&lt;&gt;"",'Technical Capacity'!D5,"")</f>
        <v/>
      </c>
      <c r="D12" t="s">
        <v>6</v>
      </c>
    </row>
    <row r="13" spans="1:4" x14ac:dyDescent="0.2">
      <c r="A13" t="s">
        <v>18</v>
      </c>
      <c r="B13" t="s">
        <v>22</v>
      </c>
      <c r="C13" s="23" t="str">
        <f>IF('Technical Capacity'!D6&lt;&gt;"",'Technical Capacity'!D6,"")</f>
        <v/>
      </c>
      <c r="D13" t="s">
        <v>6</v>
      </c>
    </row>
    <row r="14" spans="1:4" x14ac:dyDescent="0.2">
      <c r="A14" s="1" t="s">
        <v>23</v>
      </c>
      <c r="B14" s="1" t="s">
        <v>11</v>
      </c>
      <c r="C14" s="22" t="str">
        <f>IF(COUNTBLANK(C10:C13)&gt;0, "", IFERROR(ROUNDDOWN(MEDIAN(C10:C13),0),""))</f>
        <v/>
      </c>
      <c r="D14" s="1" t="str">
        <f>LOOKUP(C14,{"";0;1;2;3},{"Please fill out all questions for the Technical Capacity dimension";"Human and ICT capacities need to advance to publish sex-disaggregated data and gender-relevant information.";"Technical Capacity on gender data could be greatly improved.";"Technical Capacity on gender data could be somewhat improved.";"Technical Capacity on gender data should be continually updated and improved."})</f>
        <v>Please fill out all questions for the Technical Capacity dimension</v>
      </c>
    </row>
    <row r="15" spans="1:4" x14ac:dyDescent="0.2">
      <c r="A15" t="s">
        <v>24</v>
      </c>
      <c r="B15" t="s">
        <v>25</v>
      </c>
      <c r="C15" s="23" t="str">
        <f>IF('Data Instruments'!D3&lt;&gt;"",'Data Instruments'!D3, "")</f>
        <v/>
      </c>
      <c r="D15" t="s">
        <v>6</v>
      </c>
    </row>
    <row r="16" spans="1:4" x14ac:dyDescent="0.2">
      <c r="A16" t="s">
        <v>24</v>
      </c>
      <c r="B16" t="s">
        <v>26</v>
      </c>
      <c r="C16" s="23" t="str">
        <f>IF(AND('Data Instruments'!D4&lt;&gt;"",'Data Instruments'!D5&lt;&gt;""),MIN('Data Instruments'!D4:D5),"")</f>
        <v/>
      </c>
      <c r="D16" t="s">
        <v>15</v>
      </c>
    </row>
    <row r="17" spans="1:7" x14ac:dyDescent="0.2">
      <c r="A17" t="s">
        <v>24</v>
      </c>
      <c r="B17" t="s">
        <v>27</v>
      </c>
      <c r="C17" s="23" t="str">
        <f>IF(COUNTA('Data Instruments'!D6:D8)=3,IFERROR(_xlfn.MODE.SNGL('Data Instruments'!D6:D8), ROUNDDOWN(MEDIAN('Data Instruments'!D6:D8), 0)),"")</f>
        <v/>
      </c>
      <c r="D17" t="s">
        <v>8</v>
      </c>
    </row>
    <row r="18" spans="1:7" x14ac:dyDescent="0.2">
      <c r="A18" t="s">
        <v>24</v>
      </c>
      <c r="B18" t="s">
        <v>28</v>
      </c>
      <c r="C18" s="23" t="str">
        <f>IF('Data Instruments'!D9&lt;&gt;"",'Data Instruments'!D9,"")</f>
        <v/>
      </c>
      <c r="D18" t="s">
        <v>6</v>
      </c>
    </row>
    <row r="19" spans="1:7" x14ac:dyDescent="0.2">
      <c r="A19" t="s">
        <v>24</v>
      </c>
      <c r="B19" t="s">
        <v>29</v>
      </c>
      <c r="C19" s="23" t="str">
        <f>IF(AND('Data Instruments'!D10&lt;&gt;"",'Data Instruments'!D11&lt;&gt;""),MIN('Data Instruments'!D10:D11),"")</f>
        <v/>
      </c>
      <c r="D19" t="s">
        <v>15</v>
      </c>
    </row>
    <row r="20" spans="1:7" x14ac:dyDescent="0.2">
      <c r="A20" s="1" t="s">
        <v>30</v>
      </c>
      <c r="B20" s="1" t="s">
        <v>11</v>
      </c>
      <c r="C20" s="22" t="str">
        <f>IF(COUNTBLANK(C15:C19)&gt;0, "", IFERROR(ROUNDDOWN(MEDIAN(C15:C19),0),""))</f>
        <v/>
      </c>
      <c r="D20" s="1" t="str">
        <f>LOOKUP(C20,{"";0;1;2;3},{"Please fill out all questions for the Data Instruments dimension";"Data instruments need to be able to record sex-disaggregated information.";"Data instruments that collect gender data should be greatly improved.";"Data instruments that collect gender data should be somewhat improved.";"Data instruments that collect gender data should be continually improved."})</f>
        <v>Please fill out all questions for the Data Instruments dimension</v>
      </c>
    </row>
    <row r="21" spans="1:7" x14ac:dyDescent="0.2">
      <c r="A21" t="s">
        <v>31</v>
      </c>
      <c r="B21" t="s">
        <v>32</v>
      </c>
      <c r="C21" s="23" t="str">
        <f>IF(AND('Stakeholder Coordination'!D3&lt;&gt;"",'Stakeholder Coordination'!D4&lt;&gt;""),MIN('Stakeholder Coordination'!D3:D4), "")</f>
        <v/>
      </c>
      <c r="D21" t="s">
        <v>15</v>
      </c>
    </row>
    <row r="22" spans="1:7" x14ac:dyDescent="0.2">
      <c r="A22" t="s">
        <v>31</v>
      </c>
      <c r="B22" t="s">
        <v>33</v>
      </c>
      <c r="C22" s="23" t="str">
        <f>IF('Stakeholder Coordination'!D5&lt;&gt;"", 'Stakeholder Coordination'!D5, "")</f>
        <v/>
      </c>
      <c r="D22" t="s">
        <v>6</v>
      </c>
    </row>
    <row r="23" spans="1:7" x14ac:dyDescent="0.2">
      <c r="A23" t="s">
        <v>31</v>
      </c>
      <c r="B23" t="s">
        <v>34</v>
      </c>
      <c r="C23" s="23" t="str">
        <f>IF('Stakeholder Coordination'!D6&lt;&gt;"", 'Stakeholder Coordination'!D6, "")</f>
        <v/>
      </c>
      <c r="D23" t="s">
        <v>6</v>
      </c>
    </row>
    <row r="24" spans="1:7" x14ac:dyDescent="0.2">
      <c r="A24" t="s">
        <v>31</v>
      </c>
      <c r="B24" t="s">
        <v>35</v>
      </c>
      <c r="C24" s="23" t="str">
        <f>IF('Stakeholder Coordination'!D7&lt;&gt;"", 'Stakeholder Coordination'!D7, "")</f>
        <v/>
      </c>
      <c r="D24" t="s">
        <v>6</v>
      </c>
    </row>
    <row r="25" spans="1:7" x14ac:dyDescent="0.2">
      <c r="A25" s="1" t="s">
        <v>36</v>
      </c>
      <c r="B25" s="1" t="s">
        <v>11</v>
      </c>
      <c r="C25" s="22" t="str">
        <f>IF(COUNTBLANK(C21:C24)&gt;0, "", IFERROR(ROUNDDOWN(MEDIAN(C21:C24),0),""))</f>
        <v/>
      </c>
      <c r="D25" s="1" t="str">
        <f>LOOKUP(C25,{"";0;1;2;3},{"Please fill out all questions for the Stakeholder Coordination dimension";"Coordination on gender data needs to be initiated.";"Coordination on gender data could be greatly improved.";"Coordination on gender data could be somewhat improved.";"Coordination on gender data should be continually improved."})</f>
        <v>Please fill out all questions for the Stakeholder Coordination dimension</v>
      </c>
    </row>
    <row r="28" spans="1:7" x14ac:dyDescent="0.2">
      <c r="A28" t="s">
        <v>37</v>
      </c>
    </row>
    <row r="29" spans="1:7" x14ac:dyDescent="0.2">
      <c r="A29" t="s">
        <v>38</v>
      </c>
    </row>
    <row r="30" spans="1:7" x14ac:dyDescent="0.2">
      <c r="A30" t="s">
        <v>39</v>
      </c>
      <c r="G30" s="24"/>
    </row>
    <row r="31" spans="1:7" x14ac:dyDescent="0.2">
      <c r="A31" t="s">
        <v>40</v>
      </c>
      <c r="G31" s="24"/>
    </row>
    <row r="32" spans="1:7" x14ac:dyDescent="0.2">
      <c r="G32" s="24"/>
    </row>
    <row r="33" spans="1:7" x14ac:dyDescent="0.2">
      <c r="A33" s="25" t="s">
        <v>41</v>
      </c>
      <c r="G33" s="24"/>
    </row>
    <row r="34" spans="1:7" x14ac:dyDescent="0.2">
      <c r="G34" s="24"/>
    </row>
    <row r="35" spans="1:7" x14ac:dyDescent="0.2">
      <c r="G35" s="24"/>
    </row>
  </sheetData>
  <sheetProtection algorithmName="SHA-512" hashValue="ugFg6iYbKPTCJZCF5FZJdtbZ8BKFq6ZonuFcZIyyUObfZhCppm4hCXG/XKUpBW6qiItL3XoJ0fHx21RGRzW1rQ==" saltValue="PodOZ8PcncfxiZbYS0YaLQ==" spinCount="100000" sheet="1" objects="1" scenarios="1"/>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F0EEA-7749-F742-8598-1402D9CFE5F4}">
  <sheetPr>
    <tabColor rgb="FFB18B34"/>
  </sheetPr>
  <dimension ref="A1:I7"/>
  <sheetViews>
    <sheetView tabSelected="1" zoomScaleNormal="100" workbookViewId="0">
      <pane xSplit="1" ySplit="2" topLeftCell="B3" activePane="bottomRight" state="frozen"/>
      <selection pane="topRight" activeCell="C1" sqref="C1"/>
      <selection pane="bottomLeft" activeCell="A2" sqref="A2"/>
      <selection pane="bottomRight" activeCell="D2" sqref="D2"/>
    </sheetView>
  </sheetViews>
  <sheetFormatPr baseColWidth="10" defaultColWidth="8.6640625" defaultRowHeight="15" x14ac:dyDescent="0.2"/>
  <cols>
    <col min="1" max="1" width="16.33203125" style="8" customWidth="1"/>
    <col min="2" max="2" width="56.1640625" style="8" customWidth="1"/>
    <col min="3" max="3" width="13.5" style="8" customWidth="1"/>
    <col min="4" max="5" width="12.33203125" style="9" customWidth="1"/>
    <col min="6" max="6" width="19.6640625" style="8" customWidth="1"/>
    <col min="7" max="8" width="18.6640625" style="8" customWidth="1"/>
    <col min="9" max="9" width="20.6640625" style="8" customWidth="1"/>
    <col min="10" max="16384" width="8.6640625" style="8"/>
  </cols>
  <sheetData>
    <row r="1" spans="1:9" ht="59" customHeight="1" x14ac:dyDescent="0.2"/>
    <row r="2" spans="1:9" ht="96" x14ac:dyDescent="0.2">
      <c r="A2" s="4" t="s">
        <v>1</v>
      </c>
      <c r="B2" s="4" t="s">
        <v>42</v>
      </c>
      <c r="C2" s="4" t="s">
        <v>43</v>
      </c>
      <c r="D2" s="27" t="s">
        <v>137</v>
      </c>
      <c r="E2" s="6" t="s">
        <v>44</v>
      </c>
      <c r="F2" s="28" t="s">
        <v>45</v>
      </c>
      <c r="G2" s="30" t="s">
        <v>46</v>
      </c>
      <c r="H2" s="66" t="s">
        <v>47</v>
      </c>
      <c r="I2" s="67" t="s">
        <v>48</v>
      </c>
    </row>
    <row r="3" spans="1:9" ht="112" x14ac:dyDescent="0.2">
      <c r="A3" s="8" t="s">
        <v>5</v>
      </c>
      <c r="B3" s="8" t="s">
        <v>197</v>
      </c>
      <c r="C3" s="8" t="s">
        <v>49</v>
      </c>
      <c r="D3" s="36"/>
      <c r="E3" s="33"/>
      <c r="F3" s="19" t="s">
        <v>88</v>
      </c>
      <c r="G3" s="19"/>
      <c r="H3" s="19" t="s">
        <v>50</v>
      </c>
      <c r="I3" s="8" t="s">
        <v>51</v>
      </c>
    </row>
    <row r="4" spans="1:9" ht="175.75" customHeight="1" x14ac:dyDescent="0.2">
      <c r="A4" s="8" t="s">
        <v>7</v>
      </c>
      <c r="B4" s="10" t="s">
        <v>198</v>
      </c>
      <c r="C4" s="8" t="s">
        <v>49</v>
      </c>
      <c r="D4" s="36"/>
      <c r="E4" s="33"/>
      <c r="F4" s="8" t="s">
        <v>159</v>
      </c>
      <c r="G4" s="8" t="s">
        <v>160</v>
      </c>
      <c r="H4" s="12" t="s">
        <v>161</v>
      </c>
      <c r="I4" s="8" t="s">
        <v>162</v>
      </c>
    </row>
    <row r="5" spans="1:9" ht="233.5" customHeight="1" x14ac:dyDescent="0.2">
      <c r="A5" s="8" t="s">
        <v>7</v>
      </c>
      <c r="B5" s="8" t="s">
        <v>199</v>
      </c>
      <c r="C5" s="8" t="s">
        <v>49</v>
      </c>
      <c r="D5" s="36"/>
      <c r="E5" s="33"/>
      <c r="F5" s="11" t="s">
        <v>163</v>
      </c>
      <c r="G5" s="8" t="s">
        <v>164</v>
      </c>
      <c r="H5" s="8" t="s">
        <v>224</v>
      </c>
      <c r="I5" s="8" t="s">
        <v>225</v>
      </c>
    </row>
    <row r="6" spans="1:9" ht="128" x14ac:dyDescent="0.2">
      <c r="A6" s="8" t="s">
        <v>7</v>
      </c>
      <c r="B6" s="70" t="s">
        <v>200</v>
      </c>
      <c r="C6" s="8" t="s">
        <v>49</v>
      </c>
      <c r="D6" s="36"/>
      <c r="E6" s="33"/>
      <c r="F6" s="11" t="s">
        <v>52</v>
      </c>
      <c r="G6" s="11" t="s">
        <v>53</v>
      </c>
      <c r="H6" s="8" t="s">
        <v>226</v>
      </c>
      <c r="I6" s="8" t="s">
        <v>227</v>
      </c>
    </row>
    <row r="7" spans="1:9" ht="96" x14ac:dyDescent="0.2">
      <c r="A7" s="8" t="s">
        <v>9</v>
      </c>
      <c r="B7" s="8" t="s">
        <v>201</v>
      </c>
      <c r="C7" s="8" t="s">
        <v>49</v>
      </c>
      <c r="D7" s="36"/>
      <c r="E7" s="33"/>
      <c r="F7" s="11" t="s">
        <v>143</v>
      </c>
      <c r="G7" s="8" t="s">
        <v>144</v>
      </c>
      <c r="H7" s="8" t="s">
        <v>145</v>
      </c>
      <c r="I7" s="8" t="s">
        <v>228</v>
      </c>
    </row>
  </sheetData>
  <sheetProtection algorithmName="SHA-512" hashValue="YPEPT/zVSJsoMYQ87Req5wKvN3a9nYUVoCjdeBWwbeuVgIkGRQYoHw3tY9MuhVZJ3C90enZTxaUzd1ebY6hW2A==" saltValue="Wzq8w7oD7g2+zcQIJKZPTw==" spinCount="100000" sheet="1" objects="1" scenarios="1"/>
  <dataValidations count="2">
    <dataValidation type="list" allowBlank="1" showInputMessage="1" showErrorMessage="1" sqref="D4:D7" xr:uid="{72D651CC-0324-46B4-99AF-F6E33633DF34}">
      <formula1>"0,1,2,3"</formula1>
    </dataValidation>
    <dataValidation type="list" allowBlank="1" showInputMessage="1" showErrorMessage="1" sqref="D3" xr:uid="{B659C36C-1662-48C0-9F61-E327C2479FFD}">
      <formula1>"0,2,3"</formula1>
    </dataValidation>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B4EA1-454F-D74C-92EF-CCA05ED45475}">
  <sheetPr>
    <tabColor rgb="FF858C47"/>
  </sheetPr>
  <dimension ref="A1:I6"/>
  <sheetViews>
    <sheetView workbookViewId="0">
      <pane ySplit="2" topLeftCell="A3" activePane="bottomLeft" state="frozen"/>
      <selection activeCell="E1" sqref="E1"/>
      <selection pane="bottomLeft" activeCell="D2" sqref="D2"/>
    </sheetView>
  </sheetViews>
  <sheetFormatPr baseColWidth="10" defaultColWidth="8.6640625" defaultRowHeight="15" x14ac:dyDescent="0.2"/>
  <cols>
    <col min="1" max="1" width="16.33203125" style="13" customWidth="1"/>
    <col min="2" max="2" width="56.1640625" style="13" customWidth="1"/>
    <col min="3" max="3" width="13.5" style="13" customWidth="1"/>
    <col min="4" max="5" width="12.33203125" style="14" customWidth="1"/>
    <col min="6" max="6" width="19.6640625" style="13" customWidth="1"/>
    <col min="7" max="8" width="18.6640625" style="13" customWidth="1"/>
    <col min="9" max="9" width="20.6640625" style="13" customWidth="1"/>
    <col min="10" max="16384" width="8.6640625" style="13"/>
  </cols>
  <sheetData>
    <row r="1" spans="1:9" ht="51" customHeight="1" x14ac:dyDescent="0.2">
      <c r="A1" s="76"/>
      <c r="B1" s="76"/>
      <c r="C1" s="76"/>
      <c r="D1" s="76"/>
      <c r="E1" s="76"/>
      <c r="F1" s="76"/>
      <c r="G1" s="76"/>
      <c r="H1" s="76"/>
      <c r="I1" s="76"/>
    </row>
    <row r="2" spans="1:9" ht="96" x14ac:dyDescent="0.2">
      <c r="A2" s="4" t="s">
        <v>1</v>
      </c>
      <c r="B2" s="4" t="s">
        <v>42</v>
      </c>
      <c r="C2" s="4" t="s">
        <v>43</v>
      </c>
      <c r="D2" s="27" t="s">
        <v>137</v>
      </c>
      <c r="E2" s="6" t="s">
        <v>44</v>
      </c>
      <c r="F2" s="29" t="s">
        <v>45</v>
      </c>
      <c r="G2" s="31" t="s">
        <v>46</v>
      </c>
      <c r="H2" s="68" t="s">
        <v>47</v>
      </c>
      <c r="I2" s="69" t="s">
        <v>48</v>
      </c>
    </row>
    <row r="3" spans="1:9" ht="176" x14ac:dyDescent="0.2">
      <c r="A3" s="13" t="s">
        <v>13</v>
      </c>
      <c r="B3" s="13" t="s">
        <v>202</v>
      </c>
      <c r="C3" s="13" t="s">
        <v>49</v>
      </c>
      <c r="D3" s="36"/>
      <c r="E3" s="34"/>
      <c r="F3" s="13" t="s">
        <v>146</v>
      </c>
      <c r="G3" s="13" t="s">
        <v>189</v>
      </c>
      <c r="H3" s="13" t="s">
        <v>188</v>
      </c>
      <c r="I3" s="13" t="s">
        <v>190</v>
      </c>
    </row>
    <row r="4" spans="1:9" ht="112" x14ac:dyDescent="0.2">
      <c r="A4" s="13" t="s">
        <v>14</v>
      </c>
      <c r="B4" s="13" t="s">
        <v>203</v>
      </c>
      <c r="C4" s="13" t="s">
        <v>49</v>
      </c>
      <c r="D4" s="36"/>
      <c r="E4" s="34"/>
      <c r="F4" s="15" t="s">
        <v>54</v>
      </c>
      <c r="G4" s="15" t="s">
        <v>55</v>
      </c>
      <c r="H4" s="15" t="s">
        <v>56</v>
      </c>
      <c r="I4" s="15" t="s">
        <v>57</v>
      </c>
    </row>
    <row r="5" spans="1:9" ht="80" x14ac:dyDescent="0.2">
      <c r="A5" s="13" t="s">
        <v>16</v>
      </c>
      <c r="B5" s="13" t="s">
        <v>204</v>
      </c>
      <c r="C5" s="13" t="s">
        <v>49</v>
      </c>
      <c r="D5" s="36"/>
      <c r="E5" s="34"/>
      <c r="F5" s="15" t="s">
        <v>58</v>
      </c>
      <c r="G5" s="13" t="s">
        <v>59</v>
      </c>
      <c r="H5" s="13" t="s">
        <v>60</v>
      </c>
      <c r="I5" s="13" t="s">
        <v>61</v>
      </c>
    </row>
    <row r="6" spans="1:9" ht="80" x14ac:dyDescent="0.2">
      <c r="A6" s="13" t="s">
        <v>14</v>
      </c>
      <c r="B6" s="13" t="s">
        <v>205</v>
      </c>
      <c r="C6" s="13" t="s">
        <v>49</v>
      </c>
      <c r="D6" s="36"/>
      <c r="E6" s="34"/>
      <c r="F6" s="15" t="s">
        <v>62</v>
      </c>
      <c r="G6" s="15" t="s">
        <v>229</v>
      </c>
      <c r="H6" s="13" t="s">
        <v>147</v>
      </c>
      <c r="I6" s="13" t="s">
        <v>230</v>
      </c>
    </row>
  </sheetData>
  <sheetProtection algorithmName="SHA-512" hashValue="nKxxnYhh8vrvanEhOP4PZDUW+3UGzu7kzAeL4AQ0sXUo+ZVMCEiLUojkUptu29J+A6QmWinOX7VUNLZvs2gztA==" saltValue="yJ2rza+ISpdSq/+7FhYIdA==" spinCount="100000" sheet="1" objects="1" scenarios="1"/>
  <mergeCells count="1">
    <mergeCell ref="A1:I1"/>
  </mergeCells>
  <dataValidations count="1">
    <dataValidation type="list" allowBlank="1" showInputMessage="1" showErrorMessage="1" sqref="D3:D6" xr:uid="{76637C09-EE94-441A-88E1-6634767FFDFE}">
      <formula1>"0,1,2,3"</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2539F-DDF5-0847-9637-E0CC32328A16}">
  <sheetPr>
    <tabColor rgb="FF143E4E"/>
  </sheetPr>
  <dimension ref="A1:I7"/>
  <sheetViews>
    <sheetView zoomScaleNormal="100" workbookViewId="0">
      <pane ySplit="2" topLeftCell="A3" activePane="bottomLeft" state="frozen"/>
      <selection pane="bottomLeft" activeCell="D2" sqref="D2"/>
    </sheetView>
  </sheetViews>
  <sheetFormatPr baseColWidth="10" defaultColWidth="8.6640625" defaultRowHeight="15" x14ac:dyDescent="0.2"/>
  <cols>
    <col min="1" max="1" width="16.33203125" style="13" customWidth="1"/>
    <col min="2" max="2" width="56.1640625" style="17" customWidth="1"/>
    <col min="3" max="3" width="13.5" style="17" customWidth="1"/>
    <col min="4" max="5" width="12.33203125" style="16" customWidth="1"/>
    <col min="6" max="6" width="19.6640625" style="17" customWidth="1"/>
    <col min="7" max="8" width="18.6640625" style="17" customWidth="1"/>
    <col min="9" max="9" width="20.6640625" style="17" customWidth="1"/>
    <col min="10" max="16384" width="8.6640625" style="17"/>
  </cols>
  <sheetData>
    <row r="1" spans="1:9" ht="54" customHeight="1" x14ac:dyDescent="0.2">
      <c r="A1" s="76"/>
      <c r="B1" s="76"/>
      <c r="C1" s="76"/>
      <c r="D1" s="76"/>
      <c r="E1" s="76"/>
      <c r="F1" s="76"/>
      <c r="G1" s="76"/>
      <c r="H1" s="76"/>
      <c r="I1" s="76"/>
    </row>
    <row r="2" spans="1:9" s="13" customFormat="1" ht="96" x14ac:dyDescent="0.2">
      <c r="A2" s="4" t="s">
        <v>1</v>
      </c>
      <c r="B2" s="4" t="s">
        <v>42</v>
      </c>
      <c r="C2" s="4" t="s">
        <v>43</v>
      </c>
      <c r="D2" s="27" t="s">
        <v>137</v>
      </c>
      <c r="E2" s="6" t="s">
        <v>44</v>
      </c>
      <c r="F2" s="29" t="s">
        <v>45</v>
      </c>
      <c r="G2" s="65" t="s">
        <v>46</v>
      </c>
      <c r="H2" s="59" t="s">
        <v>47</v>
      </c>
      <c r="I2" s="58" t="s">
        <v>48</v>
      </c>
    </row>
    <row r="3" spans="1:9" ht="259.75" customHeight="1" x14ac:dyDescent="0.2">
      <c r="A3" s="13" t="s">
        <v>19</v>
      </c>
      <c r="B3" s="13" t="s">
        <v>206</v>
      </c>
      <c r="C3" s="13" t="s">
        <v>49</v>
      </c>
      <c r="D3" s="36"/>
      <c r="E3" s="34"/>
      <c r="F3" s="13" t="s">
        <v>63</v>
      </c>
      <c r="G3" s="13" t="s">
        <v>148</v>
      </c>
      <c r="H3" s="13" t="s">
        <v>191</v>
      </c>
      <c r="I3" s="13" t="s">
        <v>149</v>
      </c>
    </row>
    <row r="4" spans="1:9" ht="176" x14ac:dyDescent="0.2">
      <c r="A4" s="13" t="s">
        <v>20</v>
      </c>
      <c r="B4" s="13" t="s">
        <v>207</v>
      </c>
      <c r="C4" s="13" t="s">
        <v>49</v>
      </c>
      <c r="D4" s="36"/>
      <c r="E4" s="34"/>
      <c r="F4" s="13" t="s">
        <v>150</v>
      </c>
      <c r="G4" s="13" t="s">
        <v>231</v>
      </c>
      <c r="H4" s="13" t="s">
        <v>151</v>
      </c>
      <c r="I4" s="13" t="s">
        <v>152</v>
      </c>
    </row>
    <row r="5" spans="1:9" ht="128" x14ac:dyDescent="0.2">
      <c r="A5" s="13" t="s">
        <v>64</v>
      </c>
      <c r="B5" s="13" t="s">
        <v>208</v>
      </c>
      <c r="C5" s="13" t="s">
        <v>49</v>
      </c>
      <c r="D5" s="36"/>
      <c r="E5" s="34"/>
      <c r="F5" s="15" t="s">
        <v>65</v>
      </c>
      <c r="G5" s="15" t="s">
        <v>66</v>
      </c>
      <c r="H5" s="15" t="s">
        <v>153</v>
      </c>
      <c r="I5" s="15" t="s">
        <v>154</v>
      </c>
    </row>
    <row r="6" spans="1:9" ht="147.5" customHeight="1" x14ac:dyDescent="0.2">
      <c r="A6" s="13" t="s">
        <v>22</v>
      </c>
      <c r="B6" s="13" t="s">
        <v>209</v>
      </c>
      <c r="C6" s="13" t="s">
        <v>49</v>
      </c>
      <c r="D6" s="36"/>
      <c r="E6" s="34"/>
      <c r="F6" s="15" t="s">
        <v>155</v>
      </c>
      <c r="G6" s="15" t="s">
        <v>156</v>
      </c>
      <c r="H6" s="13" t="s">
        <v>157</v>
      </c>
      <c r="I6" s="13" t="s">
        <v>158</v>
      </c>
    </row>
    <row r="7" spans="1:9" x14ac:dyDescent="0.2">
      <c r="B7" s="26"/>
    </row>
  </sheetData>
  <sheetProtection algorithmName="SHA-512" hashValue="2b+R4hW5VDwoQT9ktZLRK3F8bxkiVWM/jcLHtyVvja543JSHAow1krQtjZw4f3ejQAoTLUWeWEh2hhXwd89c0A==" saltValue="O5ZU/Mt/P5E9w80ClrJIHw==" spinCount="100000" sheet="1" objects="1" scenarios="1"/>
  <mergeCells count="1">
    <mergeCell ref="A1:I1"/>
  </mergeCells>
  <dataValidations count="1">
    <dataValidation type="list" allowBlank="1" showInputMessage="1" showErrorMessage="1" sqref="D3:D6" xr:uid="{4BE02A53-0F04-4014-973A-ABE8E4170C13}">
      <formula1>"0,1,2,3"</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704C9-F700-684D-A87B-378E4033470F}">
  <sheetPr>
    <tabColor rgb="FF4A1841"/>
  </sheetPr>
  <dimension ref="A1:I11"/>
  <sheetViews>
    <sheetView zoomScaleNormal="100" workbookViewId="0">
      <pane ySplit="2" topLeftCell="A3" activePane="bottomLeft" state="frozen"/>
      <selection activeCell="C1" sqref="C1"/>
      <selection pane="bottomLeft" activeCell="D2" sqref="D2"/>
    </sheetView>
  </sheetViews>
  <sheetFormatPr baseColWidth="10" defaultColWidth="8.6640625" defaultRowHeight="15" x14ac:dyDescent="0.2"/>
  <cols>
    <col min="1" max="1" width="16.33203125" style="13" customWidth="1"/>
    <col min="2" max="2" width="56.1640625" style="13" customWidth="1"/>
    <col min="3" max="3" width="13.5" style="13" customWidth="1"/>
    <col min="4" max="5" width="12.33203125" style="14" customWidth="1"/>
    <col min="6" max="6" width="19.6640625" style="13" customWidth="1"/>
    <col min="7" max="8" width="18.6640625" style="13" customWidth="1"/>
    <col min="9" max="9" width="20.6640625" style="13" customWidth="1"/>
    <col min="10" max="10" width="27.6640625" style="13" customWidth="1"/>
    <col min="11" max="11" width="8.6640625" style="13" bestFit="1" customWidth="1"/>
    <col min="12" max="16384" width="8.6640625" style="13"/>
  </cols>
  <sheetData>
    <row r="1" spans="1:9" ht="53" customHeight="1" x14ac:dyDescent="0.2">
      <c r="A1" s="76"/>
      <c r="B1" s="76"/>
      <c r="C1" s="76"/>
      <c r="D1" s="76"/>
      <c r="E1" s="76"/>
      <c r="F1" s="76"/>
      <c r="G1" s="76"/>
      <c r="H1" s="76"/>
      <c r="I1" s="76"/>
    </row>
    <row r="2" spans="1:9" ht="96" x14ac:dyDescent="0.2">
      <c r="A2" s="4" t="s">
        <v>1</v>
      </c>
      <c r="B2" s="4" t="s">
        <v>42</v>
      </c>
      <c r="C2" s="4" t="s">
        <v>43</v>
      </c>
      <c r="D2" s="27" t="s">
        <v>137</v>
      </c>
      <c r="E2" s="6" t="s">
        <v>44</v>
      </c>
      <c r="F2" s="29" t="s">
        <v>45</v>
      </c>
      <c r="G2" s="64" t="s">
        <v>46</v>
      </c>
      <c r="H2" s="60" t="s">
        <v>47</v>
      </c>
      <c r="I2" s="61" t="s">
        <v>48</v>
      </c>
    </row>
    <row r="3" spans="1:9" ht="144.5" customHeight="1" x14ac:dyDescent="0.2">
      <c r="A3" s="13" t="s">
        <v>25</v>
      </c>
      <c r="B3" s="13" t="s">
        <v>210</v>
      </c>
      <c r="C3" s="13" t="s">
        <v>49</v>
      </c>
      <c r="D3" s="36"/>
      <c r="E3" s="34"/>
      <c r="F3" s="13" t="s">
        <v>67</v>
      </c>
      <c r="G3" s="13" t="s">
        <v>68</v>
      </c>
      <c r="H3" s="13" t="s">
        <v>69</v>
      </c>
      <c r="I3" s="13" t="s">
        <v>70</v>
      </c>
    </row>
    <row r="4" spans="1:9" ht="144" x14ac:dyDescent="0.2">
      <c r="A4" s="13" t="s">
        <v>26</v>
      </c>
      <c r="B4" s="13" t="s">
        <v>211</v>
      </c>
      <c r="C4" s="13" t="s">
        <v>49</v>
      </c>
      <c r="D4" s="36"/>
      <c r="E4" s="34"/>
      <c r="F4" s="13" t="s">
        <v>165</v>
      </c>
      <c r="G4" s="13" t="s">
        <v>166</v>
      </c>
      <c r="H4" s="13" t="s">
        <v>167</v>
      </c>
      <c r="I4" s="13" t="s">
        <v>168</v>
      </c>
    </row>
    <row r="5" spans="1:9" ht="146.5" customHeight="1" x14ac:dyDescent="0.2">
      <c r="A5" s="13" t="s">
        <v>26</v>
      </c>
      <c r="B5" s="13" t="s">
        <v>212</v>
      </c>
      <c r="C5" s="13" t="s">
        <v>49</v>
      </c>
      <c r="D5" s="36"/>
      <c r="E5" s="34"/>
      <c r="F5" s="13" t="s">
        <v>169</v>
      </c>
      <c r="G5" s="13" t="s">
        <v>170</v>
      </c>
      <c r="H5" s="13" t="s">
        <v>171</v>
      </c>
      <c r="I5" s="13" t="s">
        <v>172</v>
      </c>
    </row>
    <row r="6" spans="1:9" ht="112" x14ac:dyDescent="0.2">
      <c r="A6" s="13" t="s">
        <v>27</v>
      </c>
      <c r="B6" s="18" t="s">
        <v>213</v>
      </c>
      <c r="C6" s="13" t="s">
        <v>49</v>
      </c>
      <c r="D6" s="36"/>
      <c r="E6" s="34"/>
      <c r="F6" s="15" t="s">
        <v>232</v>
      </c>
      <c r="G6" s="15" t="s">
        <v>192</v>
      </c>
      <c r="H6" s="13" t="s">
        <v>173</v>
      </c>
      <c r="I6" s="13" t="s">
        <v>174</v>
      </c>
    </row>
    <row r="7" spans="1:9" ht="145.25" customHeight="1" x14ac:dyDescent="0.2">
      <c r="A7" s="13" t="s">
        <v>27</v>
      </c>
      <c r="B7" s="18" t="s">
        <v>214</v>
      </c>
      <c r="C7" s="13" t="s">
        <v>49</v>
      </c>
      <c r="D7" s="36"/>
      <c r="E7" s="34"/>
      <c r="F7" s="13" t="s">
        <v>193</v>
      </c>
      <c r="G7" s="13" t="s">
        <v>194</v>
      </c>
      <c r="H7" s="13" t="s">
        <v>175</v>
      </c>
      <c r="I7" s="13" t="s">
        <v>176</v>
      </c>
    </row>
    <row r="8" spans="1:9" ht="132" customHeight="1" x14ac:dyDescent="0.2">
      <c r="A8" s="13" t="s">
        <v>27</v>
      </c>
      <c r="B8" s="18" t="s">
        <v>215</v>
      </c>
      <c r="C8" s="13" t="s">
        <v>49</v>
      </c>
      <c r="D8" s="36"/>
      <c r="E8" s="34"/>
      <c r="F8" s="13" t="s">
        <v>195</v>
      </c>
      <c r="G8" s="13" t="s">
        <v>196</v>
      </c>
      <c r="H8" s="13" t="s">
        <v>177</v>
      </c>
      <c r="I8" s="13" t="s">
        <v>178</v>
      </c>
    </row>
    <row r="9" spans="1:9" ht="259.75" customHeight="1" x14ac:dyDescent="0.2">
      <c r="A9" s="13" t="s">
        <v>28</v>
      </c>
      <c r="B9" s="15" t="s">
        <v>216</v>
      </c>
      <c r="C9" s="13" t="s">
        <v>49</v>
      </c>
      <c r="D9" s="36"/>
      <c r="E9" s="34"/>
      <c r="F9" s="13" t="s">
        <v>179</v>
      </c>
      <c r="G9" s="13" t="s">
        <v>71</v>
      </c>
      <c r="H9" s="13" t="s">
        <v>72</v>
      </c>
      <c r="I9" s="13" t="s">
        <v>180</v>
      </c>
    </row>
    <row r="10" spans="1:9" ht="216.5" customHeight="1" x14ac:dyDescent="0.2">
      <c r="A10" s="13" t="s">
        <v>29</v>
      </c>
      <c r="B10" s="15" t="s">
        <v>217</v>
      </c>
      <c r="C10" s="13" t="s">
        <v>49</v>
      </c>
      <c r="D10" s="36"/>
      <c r="E10" s="34"/>
      <c r="F10" s="13" t="s">
        <v>181</v>
      </c>
      <c r="G10" s="13" t="s">
        <v>182</v>
      </c>
      <c r="H10" s="13" t="s">
        <v>183</v>
      </c>
      <c r="I10" s="15" t="s">
        <v>184</v>
      </c>
    </row>
    <row r="11" spans="1:9" ht="174" customHeight="1" x14ac:dyDescent="0.2">
      <c r="A11" s="13" t="s">
        <v>29</v>
      </c>
      <c r="B11" s="15" t="s">
        <v>218</v>
      </c>
      <c r="C11" s="13" t="s">
        <v>49</v>
      </c>
      <c r="D11" s="36"/>
      <c r="E11" s="34"/>
      <c r="F11" s="13" t="s">
        <v>185</v>
      </c>
      <c r="G11" s="13" t="s">
        <v>73</v>
      </c>
      <c r="H11" s="13" t="s">
        <v>74</v>
      </c>
      <c r="I11" s="13" t="s">
        <v>233</v>
      </c>
    </row>
  </sheetData>
  <sheetProtection algorithmName="SHA-512" hashValue="u66sB3G6pUcB1F4Z+3BQge2dJwFS8+AYvDXdThbN+Xcd946aej4f2DzMRoU2qeJRkfcQHjj0OS1On2UsUv4DSg==" saltValue="GS1F8biJLVwpn586WuQMxQ==" spinCount="100000" sheet="1" objects="1" scenarios="1"/>
  <mergeCells count="1">
    <mergeCell ref="A1:I1"/>
  </mergeCells>
  <dataValidations count="1">
    <dataValidation type="list" allowBlank="1" showInputMessage="1" showErrorMessage="1" sqref="D3:D11" xr:uid="{D0626647-5C10-47F2-8CE1-81A9EB35BBAA}">
      <formula1>"0,1,2,3"</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D940-0EF4-A843-9E8F-F2797BD959F6}">
  <sheetPr>
    <tabColor rgb="FF9E2538"/>
  </sheetPr>
  <dimension ref="A1:J7"/>
  <sheetViews>
    <sheetView workbookViewId="0">
      <pane ySplit="2" topLeftCell="A3" activePane="bottomLeft" state="frozen"/>
      <selection pane="bottomLeft" activeCell="C2" sqref="C2"/>
    </sheetView>
  </sheetViews>
  <sheetFormatPr baseColWidth="10" defaultColWidth="8.6640625" defaultRowHeight="16" x14ac:dyDescent="0.2"/>
  <cols>
    <col min="1" max="1" width="16.33203125" style="5" customWidth="1"/>
    <col min="2" max="2" width="56.1640625" style="5" customWidth="1"/>
    <col min="3" max="3" width="13.5" style="5" customWidth="1"/>
    <col min="4" max="5" width="12.33203125" style="7" customWidth="1"/>
    <col min="6" max="6" width="19.6640625" style="5" customWidth="1"/>
    <col min="7" max="8" width="18.6640625" style="5" customWidth="1"/>
    <col min="9" max="9" width="20.6640625" style="5" customWidth="1"/>
    <col min="10" max="16384" width="8.6640625" style="5"/>
  </cols>
  <sheetData>
    <row r="1" spans="1:10" ht="55" customHeight="1" x14ac:dyDescent="0.2">
      <c r="A1" s="77"/>
      <c r="B1" s="77"/>
      <c r="C1" s="77"/>
      <c r="D1" s="77"/>
      <c r="E1" s="77"/>
      <c r="F1" s="77"/>
      <c r="G1" s="77"/>
      <c r="H1" s="77"/>
      <c r="I1" s="77"/>
    </row>
    <row r="2" spans="1:10" s="3" customFormat="1" ht="96" x14ac:dyDescent="0.2">
      <c r="A2" s="4" t="s">
        <v>1</v>
      </c>
      <c r="B2" s="4" t="s">
        <v>42</v>
      </c>
      <c r="C2" s="4" t="s">
        <v>43</v>
      </c>
      <c r="D2" s="27" t="s">
        <v>137</v>
      </c>
      <c r="E2" s="6" t="s">
        <v>44</v>
      </c>
      <c r="F2" s="29" t="s">
        <v>45</v>
      </c>
      <c r="G2" s="32" t="s">
        <v>46</v>
      </c>
      <c r="H2" s="62" t="s">
        <v>47</v>
      </c>
      <c r="I2" s="63" t="s">
        <v>48</v>
      </c>
    </row>
    <row r="3" spans="1:10" ht="160.75" customHeight="1" x14ac:dyDescent="0.2">
      <c r="A3" s="13" t="s">
        <v>32</v>
      </c>
      <c r="B3" s="13" t="s">
        <v>219</v>
      </c>
      <c r="C3" s="13" t="s">
        <v>49</v>
      </c>
      <c r="D3" s="36"/>
      <c r="E3" s="34"/>
      <c r="F3" s="13" t="s">
        <v>75</v>
      </c>
      <c r="G3" s="13" t="s">
        <v>186</v>
      </c>
      <c r="H3" s="13" t="s">
        <v>76</v>
      </c>
      <c r="I3" s="13" t="s">
        <v>77</v>
      </c>
    </row>
    <row r="4" spans="1:10" ht="128" x14ac:dyDescent="0.2">
      <c r="A4" s="13" t="s">
        <v>32</v>
      </c>
      <c r="B4" s="13" t="s">
        <v>220</v>
      </c>
      <c r="C4" s="13" t="s">
        <v>49</v>
      </c>
      <c r="D4" s="36"/>
      <c r="E4" s="34"/>
      <c r="F4" s="15" t="s">
        <v>78</v>
      </c>
      <c r="G4" s="15" t="s">
        <v>79</v>
      </c>
      <c r="H4" s="15" t="s">
        <v>80</v>
      </c>
      <c r="I4" s="15" t="s">
        <v>81</v>
      </c>
    </row>
    <row r="5" spans="1:10" ht="144" x14ac:dyDescent="0.2">
      <c r="A5" s="13" t="s">
        <v>33</v>
      </c>
      <c r="B5" s="13" t="s">
        <v>221</v>
      </c>
      <c r="C5" s="13" t="s">
        <v>49</v>
      </c>
      <c r="D5" s="36"/>
      <c r="E5" s="34"/>
      <c r="F5" s="15" t="s">
        <v>234</v>
      </c>
      <c r="G5" s="13" t="s">
        <v>235</v>
      </c>
      <c r="H5" s="13" t="s">
        <v>236</v>
      </c>
      <c r="I5" s="13" t="s">
        <v>237</v>
      </c>
    </row>
    <row r="6" spans="1:10" ht="80" x14ac:dyDescent="0.2">
      <c r="A6" s="13" t="s">
        <v>34</v>
      </c>
      <c r="B6" s="13" t="s">
        <v>222</v>
      </c>
      <c r="C6" s="13" t="s">
        <v>49</v>
      </c>
      <c r="D6" s="36"/>
      <c r="E6" s="34"/>
      <c r="F6" s="15" t="s">
        <v>89</v>
      </c>
      <c r="G6" s="15" t="s">
        <v>187</v>
      </c>
      <c r="H6" s="13" t="s">
        <v>82</v>
      </c>
      <c r="I6" s="13" t="s">
        <v>83</v>
      </c>
    </row>
    <row r="7" spans="1:10" ht="185.75" customHeight="1" x14ac:dyDescent="0.2">
      <c r="A7" s="15" t="s">
        <v>35</v>
      </c>
      <c r="B7" s="15" t="s">
        <v>223</v>
      </c>
      <c r="C7" s="13" t="s">
        <v>49</v>
      </c>
      <c r="D7" s="36"/>
      <c r="E7" s="35"/>
      <c r="F7" s="15" t="s">
        <v>84</v>
      </c>
      <c r="G7" s="15" t="s">
        <v>85</v>
      </c>
      <c r="H7" s="15" t="s">
        <v>86</v>
      </c>
      <c r="I7" s="15" t="s">
        <v>87</v>
      </c>
      <c r="J7" s="20"/>
    </row>
  </sheetData>
  <sheetProtection algorithmName="SHA-512" hashValue="8hwlYUgywUaWWzLg50J6toWKp49XbB2WkNSz5InpxiiTNAwiS5rmt3E+eWcrqCVbgKnc8HQ/Sw9DqR4wGJLRfQ==" saltValue="NQ20JJTnqU3Whw//aUOmtA==" spinCount="100000" sheet="1" objects="1" scenarios="1"/>
  <sortState xmlns:xlrd2="http://schemas.microsoft.com/office/spreadsheetml/2017/richdata2" ref="A3:I6">
    <sortCondition ref="A5:A6"/>
  </sortState>
  <mergeCells count="1">
    <mergeCell ref="A1:I1"/>
  </mergeCells>
  <dataValidations count="1">
    <dataValidation type="list" allowBlank="1" showInputMessage="1" showErrorMessage="1" sqref="D3:D7" xr:uid="{3FB4A7D1-9687-4C39-AEDE-5626CFAD8AF9}">
      <formula1>"0,1,2,3"</formula1>
    </dataValidation>
  </dataValidations>
  <pageMargins left="0.7" right="0.7" top="0.75" bottom="0.75" header="0.3" footer="0.3"/>
  <pageSetup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7C310-4847-435E-826D-AD419A333EF1}">
  <dimension ref="A1:K59"/>
  <sheetViews>
    <sheetView workbookViewId="0">
      <selection activeCell="A40" sqref="A40:D40"/>
    </sheetView>
  </sheetViews>
  <sheetFormatPr baseColWidth="10" defaultColWidth="8.83203125" defaultRowHeight="15" x14ac:dyDescent="0.2"/>
  <cols>
    <col min="1" max="1" width="36.6640625" customWidth="1"/>
    <col min="2" max="2" width="14" bestFit="1" customWidth="1"/>
    <col min="3" max="3" width="16.33203125" bestFit="1" customWidth="1"/>
    <col min="4" max="4" width="14.1640625" bestFit="1" customWidth="1"/>
    <col min="5" max="5" width="8.83203125" style="54"/>
    <col min="6" max="6" width="12.83203125" style="54" bestFit="1" customWidth="1"/>
    <col min="7" max="7" width="16.1640625" style="54" bestFit="1" customWidth="1"/>
    <col min="8" max="8" width="12.83203125" style="54" bestFit="1" customWidth="1"/>
    <col min="9" max="11" width="8.83203125" style="54"/>
  </cols>
  <sheetData>
    <row r="1" spans="1:11" ht="20" x14ac:dyDescent="0.25">
      <c r="A1" s="78" t="s">
        <v>116</v>
      </c>
      <c r="B1" s="78"/>
      <c r="C1" s="78"/>
      <c r="D1" s="78"/>
      <c r="E1" s="52"/>
      <c r="F1" s="52"/>
      <c r="G1" s="52"/>
      <c r="H1" s="52"/>
      <c r="I1" s="52"/>
      <c r="J1"/>
      <c r="K1"/>
    </row>
    <row r="2" spans="1:11" ht="120" customHeight="1" x14ac:dyDescent="0.25">
      <c r="A2" s="79" t="s">
        <v>138</v>
      </c>
      <c r="B2" s="79"/>
      <c r="C2" s="79"/>
      <c r="D2" s="79"/>
      <c r="E2" s="53"/>
      <c r="F2" s="53"/>
      <c r="G2" s="53"/>
      <c r="H2" s="53"/>
      <c r="I2" s="53"/>
    </row>
    <row r="3" spans="1:11" ht="20" x14ac:dyDescent="0.25">
      <c r="A3" s="37"/>
      <c r="B3" s="37"/>
      <c r="C3" s="37"/>
      <c r="D3" s="37"/>
      <c r="E3" s="53"/>
      <c r="F3" s="53"/>
      <c r="G3" s="55" t="s">
        <v>118</v>
      </c>
      <c r="H3" s="53"/>
      <c r="I3" s="53"/>
    </row>
    <row r="4" spans="1:11" ht="99" customHeight="1" x14ac:dyDescent="0.25">
      <c r="A4" s="79" t="s">
        <v>123</v>
      </c>
      <c r="B4" s="79"/>
      <c r="C4" s="79"/>
      <c r="D4" s="79"/>
      <c r="E4" s="53"/>
      <c r="F4" s="53"/>
      <c r="G4" s="53"/>
      <c r="H4" s="53"/>
      <c r="I4" s="53"/>
    </row>
    <row r="5" spans="1:11" ht="15" customHeight="1" x14ac:dyDescent="0.25">
      <c r="A5" s="38"/>
      <c r="B5" s="38"/>
      <c r="C5" s="38"/>
      <c r="D5" s="37"/>
      <c r="E5" s="53"/>
      <c r="F5" s="53"/>
      <c r="G5" s="53"/>
      <c r="H5" s="53"/>
      <c r="I5" s="53"/>
    </row>
    <row r="6" spans="1:11" ht="15" customHeight="1" x14ac:dyDescent="0.25">
      <c r="A6" s="84" t="s">
        <v>117</v>
      </c>
      <c r="B6" s="85"/>
      <c r="C6" s="38"/>
      <c r="D6" s="37"/>
      <c r="E6" s="53"/>
      <c r="F6" s="53"/>
      <c r="G6" s="53"/>
      <c r="H6" s="53"/>
      <c r="I6" s="53"/>
    </row>
    <row r="7" spans="1:11" ht="15" customHeight="1" x14ac:dyDescent="0.25">
      <c r="A7" s="42" t="s">
        <v>108</v>
      </c>
      <c r="B7" s="43" t="str" cm="1">
        <f t="array" ref="B7">_xlfn.IFS(Score!C5&lt;&gt;"",Score!C5,Score!C5="","Please fill out the assessment questions for Governance")</f>
        <v>Please fill out the assessment questions for Governance</v>
      </c>
      <c r="C7" s="38"/>
      <c r="D7" s="39"/>
      <c r="E7" s="56"/>
      <c r="F7" s="56"/>
      <c r="G7" s="56"/>
      <c r="H7" s="53"/>
      <c r="I7" s="53"/>
    </row>
    <row r="8" spans="1:11" ht="15" customHeight="1" x14ac:dyDescent="0.25">
      <c r="A8" s="42" t="s">
        <v>109</v>
      </c>
      <c r="B8" s="43" t="str" cm="1">
        <f t="array" ref="B8">_xlfn.IFS(Score!C9&lt;&gt;"",Score!C9,Score!C9="","Please fill out the assessment questions for Financing")</f>
        <v>Please fill out the assessment questions for Financing</v>
      </c>
      <c r="C8" s="38"/>
      <c r="D8" s="39"/>
      <c r="E8" s="56"/>
      <c r="F8" s="56"/>
      <c r="G8" s="56"/>
      <c r="H8" s="53"/>
      <c r="I8" s="53"/>
    </row>
    <row r="9" spans="1:11" ht="15" customHeight="1" x14ac:dyDescent="0.25">
      <c r="A9" s="42" t="s">
        <v>110</v>
      </c>
      <c r="B9" s="43" t="str" cm="1">
        <f t="array" ref="B9">_xlfn.IFS(Score!C14&lt;&gt;"",Score!C14,Score!C14="","Please fill out the assessment questions for Technical Capacity")</f>
        <v>Please fill out the assessment questions for Technical Capacity</v>
      </c>
      <c r="C9" s="38"/>
      <c r="D9" s="39"/>
      <c r="E9" s="56"/>
      <c r="F9" s="56"/>
      <c r="G9" s="56"/>
      <c r="H9" s="53"/>
      <c r="I9" s="53"/>
    </row>
    <row r="10" spans="1:11" ht="15" customHeight="1" x14ac:dyDescent="0.25">
      <c r="A10" s="42" t="s">
        <v>111</v>
      </c>
      <c r="B10" s="43" t="str" cm="1">
        <f t="array" ref="B10">_xlfn.IFS(Score!C20&lt;&gt;"",Score!C20,Score!C20="","Please fill out the assessment questions for Data Instruments")</f>
        <v>Please fill out the assessment questions for Data Instruments</v>
      </c>
      <c r="C10" s="38"/>
      <c r="D10" s="39"/>
      <c r="E10" s="56"/>
      <c r="F10" s="56"/>
      <c r="G10" s="56"/>
      <c r="H10" s="53"/>
      <c r="I10" s="53"/>
    </row>
    <row r="11" spans="1:11" ht="15" customHeight="1" x14ac:dyDescent="0.25">
      <c r="A11" s="44" t="s">
        <v>112</v>
      </c>
      <c r="B11" s="45" t="str" cm="1">
        <f t="array" ref="B11">_xlfn.IFS(Score!C25&lt;&gt;"",Score!C25,Score!C25="","Please fill out the assessment questions for Stakeholder Coordination")</f>
        <v>Please fill out the assessment questions for Stakeholder Coordination</v>
      </c>
      <c r="C11" s="37"/>
      <c r="D11" s="39"/>
      <c r="E11" s="56"/>
      <c r="F11" s="56"/>
      <c r="G11" s="56"/>
      <c r="H11" s="53"/>
      <c r="I11" s="53"/>
    </row>
    <row r="12" spans="1:11" ht="45" customHeight="1" x14ac:dyDescent="0.25">
      <c r="A12" s="79" t="s">
        <v>139</v>
      </c>
      <c r="B12" s="79"/>
      <c r="C12" s="79"/>
      <c r="D12" s="79"/>
      <c r="E12" s="53"/>
      <c r="F12" s="53"/>
      <c r="G12" s="53"/>
      <c r="H12" s="53"/>
      <c r="I12" s="53"/>
    </row>
    <row r="13" spans="1:11" ht="15" customHeight="1" x14ac:dyDescent="0.25">
      <c r="A13" s="23"/>
      <c r="B13" s="23"/>
      <c r="C13" s="23"/>
      <c r="D13" s="23"/>
      <c r="E13" s="57"/>
      <c r="F13" s="57"/>
      <c r="G13" s="57"/>
      <c r="H13" s="57"/>
      <c r="I13" s="53"/>
    </row>
    <row r="14" spans="1:11" ht="15" customHeight="1" x14ac:dyDescent="0.25">
      <c r="A14" s="81" t="s">
        <v>119</v>
      </c>
      <c r="B14" s="82"/>
      <c r="C14" s="82"/>
      <c r="D14" s="83"/>
      <c r="E14" s="57"/>
      <c r="F14" s="57"/>
      <c r="G14" s="57"/>
      <c r="H14" s="57"/>
      <c r="I14" s="53"/>
    </row>
    <row r="15" spans="1:11" ht="15" customHeight="1" x14ac:dyDescent="0.25">
      <c r="A15" s="46"/>
      <c r="B15" s="47" t="s">
        <v>113</v>
      </c>
      <c r="C15" s="47" t="s">
        <v>114</v>
      </c>
      <c r="D15" s="43" t="s">
        <v>115</v>
      </c>
      <c r="E15" s="57"/>
      <c r="F15" s="57"/>
      <c r="G15" s="57"/>
      <c r="H15" s="57"/>
      <c r="I15" s="53"/>
    </row>
    <row r="16" spans="1:11" ht="15" customHeight="1" x14ac:dyDescent="0.25">
      <c r="A16" s="48" t="s">
        <v>4</v>
      </c>
      <c r="B16" s="47" t="s">
        <v>93</v>
      </c>
      <c r="C16" s="47" t="s">
        <v>94</v>
      </c>
      <c r="D16" s="43" t="s">
        <v>95</v>
      </c>
      <c r="E16" s="57"/>
      <c r="F16" s="57"/>
      <c r="G16" s="57"/>
      <c r="H16" s="57"/>
      <c r="I16" s="53"/>
    </row>
    <row r="17" spans="1:9" ht="15" customHeight="1" x14ac:dyDescent="0.25">
      <c r="A17" s="48" t="s">
        <v>12</v>
      </c>
      <c r="B17" s="47" t="s">
        <v>96</v>
      </c>
      <c r="C17" s="47" t="s">
        <v>97</v>
      </c>
      <c r="D17" s="43" t="s">
        <v>98</v>
      </c>
      <c r="E17" s="57"/>
      <c r="F17" s="57"/>
      <c r="G17" s="57"/>
      <c r="H17" s="57"/>
      <c r="I17" s="53"/>
    </row>
    <row r="18" spans="1:9" ht="15" customHeight="1" x14ac:dyDescent="0.25">
      <c r="A18" s="48" t="s">
        <v>18</v>
      </c>
      <c r="B18" s="47" t="s">
        <v>99</v>
      </c>
      <c r="C18" s="47" t="s">
        <v>100</v>
      </c>
      <c r="D18" s="43" t="s">
        <v>101</v>
      </c>
      <c r="E18" s="57"/>
      <c r="F18" s="57"/>
      <c r="G18" s="57"/>
      <c r="H18" s="57"/>
      <c r="I18" s="53"/>
    </row>
    <row r="19" spans="1:9" ht="15" customHeight="1" x14ac:dyDescent="0.25">
      <c r="A19" s="48" t="s">
        <v>24</v>
      </c>
      <c r="B19" s="47" t="s">
        <v>102</v>
      </c>
      <c r="C19" s="47" t="s">
        <v>103</v>
      </c>
      <c r="D19" s="43" t="s">
        <v>104</v>
      </c>
      <c r="E19" s="57"/>
      <c r="F19" s="57"/>
      <c r="G19" s="57"/>
      <c r="H19" s="57"/>
      <c r="I19" s="53"/>
    </row>
    <row r="20" spans="1:9" ht="15" customHeight="1" x14ac:dyDescent="0.25">
      <c r="A20" s="49" t="s">
        <v>31</v>
      </c>
      <c r="B20" s="50" t="s">
        <v>105</v>
      </c>
      <c r="C20" s="50" t="s">
        <v>106</v>
      </c>
      <c r="D20" s="45" t="s">
        <v>107</v>
      </c>
      <c r="E20" s="57"/>
      <c r="F20" s="57"/>
      <c r="G20" s="57"/>
      <c r="H20" s="57"/>
      <c r="I20" s="53"/>
    </row>
    <row r="21" spans="1:9" ht="15" customHeight="1" x14ac:dyDescent="0.25">
      <c r="A21" s="23"/>
      <c r="B21" s="23"/>
      <c r="C21" s="23"/>
      <c r="D21" s="23"/>
      <c r="E21" s="57"/>
      <c r="F21" s="57"/>
      <c r="G21" s="55" t="s">
        <v>120</v>
      </c>
      <c r="H21" s="57"/>
      <c r="I21" s="53"/>
    </row>
    <row r="22" spans="1:9" ht="30" customHeight="1" x14ac:dyDescent="0.25">
      <c r="A22" s="79" t="s">
        <v>121</v>
      </c>
      <c r="B22" s="79"/>
      <c r="C22" s="79"/>
      <c r="D22" s="79"/>
      <c r="E22" s="57"/>
      <c r="F22" s="57"/>
      <c r="G22" s="57"/>
      <c r="H22" s="57"/>
      <c r="I22" s="53"/>
    </row>
    <row r="23" spans="1:9" ht="32.5" customHeight="1" x14ac:dyDescent="0.25">
      <c r="A23" s="40"/>
      <c r="B23" s="40"/>
      <c r="C23" s="40"/>
      <c r="D23" s="40"/>
      <c r="E23" s="57"/>
      <c r="F23" s="57"/>
      <c r="G23" s="57"/>
      <c r="H23" s="57"/>
      <c r="I23" s="53"/>
    </row>
    <row r="24" spans="1:9" ht="15" customHeight="1" x14ac:dyDescent="0.25">
      <c r="A24" s="51" t="s">
        <v>124</v>
      </c>
      <c r="B24" s="41"/>
      <c r="C24" s="41"/>
      <c r="D24" s="41"/>
      <c r="E24" s="57"/>
      <c r="F24" s="57"/>
      <c r="G24" s="57"/>
      <c r="H24" s="57"/>
      <c r="I24" s="53"/>
    </row>
    <row r="25" spans="1:9" ht="30" customHeight="1" x14ac:dyDescent="0.25">
      <c r="A25" s="80" t="s">
        <v>134</v>
      </c>
      <c r="B25" s="80"/>
      <c r="C25" s="80"/>
      <c r="D25" s="80"/>
      <c r="E25" s="57"/>
      <c r="F25" s="57"/>
      <c r="G25" s="57"/>
      <c r="H25" s="57"/>
      <c r="I25" s="53"/>
    </row>
    <row r="26" spans="1:9" ht="30" customHeight="1" x14ac:dyDescent="0.25">
      <c r="A26" s="80" t="s">
        <v>125</v>
      </c>
      <c r="B26" s="80"/>
      <c r="C26" s="80"/>
      <c r="D26" s="80"/>
      <c r="E26" s="57"/>
      <c r="F26" s="57"/>
      <c r="G26" s="57"/>
      <c r="H26" s="57"/>
      <c r="I26" s="53"/>
    </row>
    <row r="27" spans="1:9" ht="30" customHeight="1" x14ac:dyDescent="0.25">
      <c r="A27" s="80" t="s">
        <v>126</v>
      </c>
      <c r="B27" s="80"/>
      <c r="C27" s="80"/>
      <c r="D27" s="80"/>
      <c r="E27" s="57"/>
      <c r="F27" s="57"/>
      <c r="G27" s="57"/>
      <c r="H27" s="57"/>
      <c r="I27" s="53"/>
    </row>
    <row r="28" spans="1:9" ht="30" customHeight="1" x14ac:dyDescent="0.25">
      <c r="A28" s="80" t="s">
        <v>127</v>
      </c>
      <c r="B28" s="80"/>
      <c r="C28" s="80"/>
      <c r="D28" s="80"/>
      <c r="E28" s="57"/>
      <c r="F28" s="57"/>
      <c r="G28" s="57"/>
      <c r="H28" s="57"/>
      <c r="I28" s="53"/>
    </row>
    <row r="29" spans="1:9" ht="30" customHeight="1" x14ac:dyDescent="0.25">
      <c r="A29" s="80" t="s">
        <v>128</v>
      </c>
      <c r="B29" s="80"/>
      <c r="C29" s="80"/>
      <c r="D29" s="80"/>
      <c r="E29" s="57"/>
      <c r="F29" s="57"/>
      <c r="G29" s="57"/>
      <c r="H29" s="57"/>
      <c r="I29" s="53"/>
    </row>
    <row r="30" spans="1:9" ht="30" customHeight="1" x14ac:dyDescent="0.25">
      <c r="A30" s="80" t="s">
        <v>129</v>
      </c>
      <c r="B30" s="80"/>
      <c r="C30" s="80"/>
      <c r="D30" s="80"/>
      <c r="E30" s="57"/>
      <c r="F30" s="57"/>
      <c r="G30" s="57"/>
      <c r="H30" s="57"/>
      <c r="I30" s="53"/>
    </row>
    <row r="31" spans="1:9" ht="15" customHeight="1" x14ac:dyDescent="0.25">
      <c r="A31" s="40"/>
      <c r="B31" s="40"/>
      <c r="C31" s="40"/>
      <c r="D31" s="23"/>
      <c r="E31" s="57"/>
      <c r="F31" s="57"/>
      <c r="G31" s="57"/>
      <c r="H31" s="57"/>
      <c r="I31" s="53"/>
    </row>
    <row r="32" spans="1:9" ht="15" customHeight="1" x14ac:dyDescent="0.25">
      <c r="A32" s="51" t="s">
        <v>130</v>
      </c>
      <c r="B32" s="41"/>
      <c r="C32" s="41"/>
      <c r="D32" s="41"/>
      <c r="E32" s="57"/>
      <c r="F32" s="57"/>
      <c r="G32" s="57"/>
      <c r="H32" s="57"/>
      <c r="I32" s="53"/>
    </row>
    <row r="33" spans="1:9" ht="30" customHeight="1" x14ac:dyDescent="0.25">
      <c r="A33" s="79" t="s">
        <v>134</v>
      </c>
      <c r="B33" s="79"/>
      <c r="C33" s="79"/>
      <c r="D33" s="79"/>
      <c r="E33" s="57"/>
      <c r="F33" s="57"/>
      <c r="G33" s="57"/>
      <c r="H33" s="57"/>
      <c r="I33" s="53"/>
    </row>
    <row r="34" spans="1:9" ht="30" customHeight="1" x14ac:dyDescent="0.25">
      <c r="A34" s="79" t="s">
        <v>131</v>
      </c>
      <c r="B34" s="79"/>
      <c r="C34" s="79"/>
      <c r="D34" s="79"/>
      <c r="E34" s="57"/>
      <c r="F34" s="57"/>
      <c r="G34" s="57"/>
      <c r="H34" s="57"/>
      <c r="I34" s="53"/>
    </row>
    <row r="35" spans="1:9" ht="30" customHeight="1" x14ac:dyDescent="0.25">
      <c r="A35" s="79" t="s">
        <v>132</v>
      </c>
      <c r="B35" s="79"/>
      <c r="C35" s="79"/>
      <c r="D35" s="79"/>
      <c r="E35" s="57"/>
      <c r="F35" s="57"/>
      <c r="G35" s="57"/>
      <c r="H35" s="57"/>
      <c r="I35" s="53"/>
    </row>
    <row r="36" spans="1:9" ht="30" customHeight="1" x14ac:dyDescent="0.25">
      <c r="A36" s="79" t="s">
        <v>133</v>
      </c>
      <c r="B36" s="79"/>
      <c r="C36" s="79"/>
      <c r="D36" s="79"/>
      <c r="E36" s="57"/>
      <c r="F36" s="57"/>
      <c r="G36" s="57"/>
      <c r="H36" s="57"/>
      <c r="I36" s="53"/>
    </row>
    <row r="37" spans="1:9" ht="30" customHeight="1" x14ac:dyDescent="0.25">
      <c r="A37" s="79" t="s">
        <v>128</v>
      </c>
      <c r="B37" s="79"/>
      <c r="C37" s="79"/>
      <c r="D37" s="79"/>
      <c r="E37" s="57"/>
      <c r="F37" s="57"/>
      <c r="G37" s="57"/>
      <c r="H37" s="57"/>
      <c r="I37" s="53"/>
    </row>
    <row r="38" spans="1:9" ht="30" customHeight="1" x14ac:dyDescent="0.25">
      <c r="A38" s="79" t="s">
        <v>129</v>
      </c>
      <c r="B38" s="79"/>
      <c r="C38" s="79"/>
      <c r="D38" s="79"/>
      <c r="E38" s="57"/>
      <c r="F38" s="57"/>
      <c r="G38" s="57"/>
      <c r="H38" s="57"/>
      <c r="I38" s="53"/>
    </row>
    <row r="39" spans="1:9" ht="15" customHeight="1" x14ac:dyDescent="0.25">
      <c r="A39" s="23"/>
      <c r="B39" s="23"/>
      <c r="C39" s="23"/>
      <c r="D39" s="23"/>
      <c r="E39" s="57"/>
      <c r="F39" s="57"/>
      <c r="G39" s="57"/>
      <c r="H39" s="57"/>
      <c r="I39" s="53"/>
    </row>
    <row r="40" spans="1:9" ht="108" customHeight="1" x14ac:dyDescent="0.25">
      <c r="A40" s="86" t="s">
        <v>140</v>
      </c>
      <c r="B40" s="86"/>
      <c r="C40" s="86"/>
      <c r="D40" s="86"/>
      <c r="E40" s="57"/>
      <c r="F40" s="57"/>
      <c r="G40" s="57"/>
      <c r="H40" s="57"/>
      <c r="I40" s="53"/>
    </row>
    <row r="41" spans="1:9" ht="20" x14ac:dyDescent="0.25">
      <c r="A41" s="23"/>
      <c r="B41" s="23"/>
      <c r="C41" s="23"/>
      <c r="D41" s="23"/>
      <c r="E41" s="57"/>
      <c r="F41" s="57"/>
      <c r="G41" s="57"/>
      <c r="H41" s="57"/>
      <c r="I41" s="53"/>
    </row>
    <row r="42" spans="1:9" ht="52.75" customHeight="1" x14ac:dyDescent="0.25">
      <c r="A42" s="86" t="s">
        <v>122</v>
      </c>
      <c r="B42" s="86"/>
      <c r="C42" s="86"/>
      <c r="D42" s="86"/>
      <c r="E42" s="57"/>
      <c r="F42" s="57"/>
      <c r="G42" s="57"/>
      <c r="H42" s="57"/>
      <c r="I42" s="53"/>
    </row>
    <row r="43" spans="1:9" ht="15" customHeight="1" x14ac:dyDescent="0.25">
      <c r="A43" s="23"/>
      <c r="B43" s="23"/>
      <c r="C43" s="23"/>
      <c r="D43" s="23"/>
      <c r="E43" s="57"/>
      <c r="F43" s="57"/>
      <c r="G43" s="57"/>
      <c r="H43" s="57"/>
      <c r="I43" s="53"/>
    </row>
    <row r="44" spans="1:9" ht="15" customHeight="1" x14ac:dyDescent="0.25">
      <c r="A44" s="23"/>
      <c r="B44" s="23"/>
      <c r="C44" s="23"/>
      <c r="D44" s="23"/>
      <c r="E44" s="57"/>
      <c r="F44" s="57"/>
      <c r="G44" s="57"/>
      <c r="H44" s="57"/>
      <c r="I44" s="53"/>
    </row>
    <row r="45" spans="1:9" ht="15" customHeight="1" x14ac:dyDescent="0.25">
      <c r="A45" s="23"/>
      <c r="B45" s="23"/>
      <c r="C45" s="23"/>
      <c r="D45" s="23"/>
      <c r="E45" s="57"/>
      <c r="F45" s="57"/>
      <c r="G45" s="57"/>
      <c r="H45" s="57"/>
      <c r="I45" s="53"/>
    </row>
    <row r="46" spans="1:9" ht="15" customHeight="1" x14ac:dyDescent="0.25">
      <c r="A46" s="23"/>
      <c r="B46" s="23"/>
      <c r="C46" s="23"/>
      <c r="D46" s="23"/>
      <c r="E46" s="57"/>
      <c r="F46" s="57"/>
      <c r="G46" s="57"/>
      <c r="H46" s="57"/>
      <c r="I46" s="53"/>
    </row>
    <row r="47" spans="1:9" ht="15" customHeight="1" x14ac:dyDescent="0.25">
      <c r="A47" s="23"/>
      <c r="B47" s="23"/>
      <c r="C47" s="23"/>
      <c r="D47" s="23"/>
      <c r="E47" s="57"/>
      <c r="F47" s="57"/>
      <c r="G47" s="57"/>
      <c r="H47" s="57"/>
      <c r="I47" s="53"/>
    </row>
    <row r="48" spans="1:9" ht="15" customHeight="1" x14ac:dyDescent="0.25">
      <c r="A48" s="23"/>
      <c r="B48" s="23"/>
      <c r="C48" s="23"/>
      <c r="D48" s="23"/>
      <c r="E48" s="57"/>
      <c r="F48" s="57"/>
      <c r="G48" s="57"/>
      <c r="H48" s="57"/>
      <c r="I48" s="53"/>
    </row>
    <row r="49" spans="1:9" ht="15" customHeight="1" x14ac:dyDescent="0.25">
      <c r="A49" s="23"/>
      <c r="B49" s="23"/>
      <c r="C49" s="23"/>
      <c r="D49" s="23"/>
      <c r="E49" s="57"/>
      <c r="F49" s="57"/>
      <c r="G49" s="57"/>
      <c r="H49" s="57"/>
      <c r="I49" s="53"/>
    </row>
    <row r="50" spans="1:9" ht="15" customHeight="1" x14ac:dyDescent="0.25">
      <c r="A50" s="23"/>
      <c r="B50" s="23"/>
      <c r="C50" s="23"/>
      <c r="D50" s="23"/>
      <c r="E50" s="57"/>
      <c r="F50" s="57"/>
      <c r="G50" s="57"/>
      <c r="H50" s="57"/>
      <c r="I50" s="53"/>
    </row>
    <row r="51" spans="1:9" ht="15" customHeight="1" x14ac:dyDescent="0.25">
      <c r="A51" s="23"/>
      <c r="B51" s="23"/>
      <c r="C51" s="23"/>
      <c r="D51" s="23"/>
      <c r="E51" s="57"/>
      <c r="F51" s="57"/>
      <c r="G51" s="57"/>
      <c r="H51" s="57"/>
      <c r="I51" s="53"/>
    </row>
    <row r="52" spans="1:9" ht="15" customHeight="1" x14ac:dyDescent="0.25">
      <c r="A52" s="23"/>
      <c r="B52" s="23"/>
      <c r="C52" s="23"/>
      <c r="D52" s="23"/>
      <c r="E52" s="57"/>
      <c r="F52" s="57"/>
      <c r="G52" s="57"/>
      <c r="H52" s="57"/>
      <c r="I52" s="53"/>
    </row>
    <row r="53" spans="1:9" ht="15" customHeight="1" x14ac:dyDescent="0.25">
      <c r="A53" s="23"/>
      <c r="B53" s="23"/>
      <c r="C53" s="23"/>
      <c r="D53" s="23"/>
      <c r="E53" s="57"/>
      <c r="F53" s="57"/>
      <c r="G53" s="57"/>
      <c r="H53" s="57"/>
      <c r="I53" s="53"/>
    </row>
    <row r="54" spans="1:9" x14ac:dyDescent="0.2">
      <c r="A54" s="54"/>
      <c r="B54" s="54" t="s">
        <v>90</v>
      </c>
      <c r="C54" s="54" t="s">
        <v>91</v>
      </c>
      <c r="D54" s="54" t="s">
        <v>92</v>
      </c>
    </row>
    <row r="55" spans="1:9" x14ac:dyDescent="0.2">
      <c r="A55" s="54" t="s">
        <v>4</v>
      </c>
      <c r="B55" s="54">
        <v>1</v>
      </c>
      <c r="C55" s="54">
        <v>2</v>
      </c>
      <c r="D55" s="54">
        <v>3</v>
      </c>
    </row>
    <row r="56" spans="1:9" x14ac:dyDescent="0.2">
      <c r="A56" s="54" t="s">
        <v>12</v>
      </c>
      <c r="B56" s="54">
        <v>1</v>
      </c>
      <c r="C56" s="54">
        <v>2</v>
      </c>
      <c r="D56" s="54">
        <v>3</v>
      </c>
    </row>
    <row r="57" spans="1:9" x14ac:dyDescent="0.2">
      <c r="A57" s="54" t="s">
        <v>18</v>
      </c>
      <c r="B57" s="54">
        <v>1</v>
      </c>
      <c r="C57" s="54">
        <v>2</v>
      </c>
      <c r="D57" s="54">
        <v>3</v>
      </c>
    </row>
    <row r="58" spans="1:9" x14ac:dyDescent="0.2">
      <c r="A58" s="54" t="s">
        <v>24</v>
      </c>
      <c r="B58" s="54">
        <v>1</v>
      </c>
      <c r="C58" s="54">
        <v>2</v>
      </c>
      <c r="D58" s="54">
        <v>3</v>
      </c>
    </row>
    <row r="59" spans="1:9" x14ac:dyDescent="0.2">
      <c r="A59" s="54" t="s">
        <v>31</v>
      </c>
      <c r="B59" s="54">
        <v>1</v>
      </c>
      <c r="C59" s="54">
        <v>2</v>
      </c>
      <c r="D59" s="54">
        <v>3</v>
      </c>
    </row>
  </sheetData>
  <mergeCells count="21">
    <mergeCell ref="A33:D33"/>
    <mergeCell ref="A34:D34"/>
    <mergeCell ref="A35:D35"/>
    <mergeCell ref="A40:D40"/>
    <mergeCell ref="A42:D42"/>
    <mergeCell ref="A1:D1"/>
    <mergeCell ref="A36:D36"/>
    <mergeCell ref="A37:D37"/>
    <mergeCell ref="A38:D38"/>
    <mergeCell ref="A26:D26"/>
    <mergeCell ref="A27:D27"/>
    <mergeCell ref="A28:D28"/>
    <mergeCell ref="A29:D29"/>
    <mergeCell ref="A30:D30"/>
    <mergeCell ref="A2:D2"/>
    <mergeCell ref="A4:D4"/>
    <mergeCell ref="A12:D12"/>
    <mergeCell ref="A22:D22"/>
    <mergeCell ref="A25:D25"/>
    <mergeCell ref="A14:D14"/>
    <mergeCell ref="A6:B6"/>
  </mergeCells>
  <pageMargins left="0.7" right="0.7" top="0.75" bottom="0.75" header="0.3" footer="0.3"/>
  <pageSetup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efa78fa-7604-4587-bc56-f2ad5e923f3f">
      <Terms xmlns="http://schemas.microsoft.com/office/infopath/2007/PartnerControls"/>
    </lcf76f155ced4ddcb4097134ff3c332f>
    <TaxCatchAll xmlns="bf8a33ce-e547-4ef9-887c-c0daa81efd1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397C078C184B4CBF213B2F570A12A9" ma:contentTypeVersion="16" ma:contentTypeDescription="Create a new document." ma:contentTypeScope="" ma:versionID="cf92eed3831b9cf20d76b53153d779b1">
  <xsd:schema xmlns:xsd="http://www.w3.org/2001/XMLSchema" xmlns:xs="http://www.w3.org/2001/XMLSchema" xmlns:p="http://schemas.microsoft.com/office/2006/metadata/properties" xmlns:ns2="9efa78fa-7604-4587-bc56-f2ad5e923f3f" xmlns:ns3="bf8a33ce-e547-4ef9-887c-c0daa81efd13" targetNamespace="http://schemas.microsoft.com/office/2006/metadata/properties" ma:root="true" ma:fieldsID="32a66c2670f28ebff41b72fc2ce32113" ns2:_="" ns3:_="">
    <xsd:import namespace="9efa78fa-7604-4587-bc56-f2ad5e923f3f"/>
    <xsd:import namespace="bf8a33ce-e547-4ef9-887c-c0daa81efd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fa78fa-7604-4587-bc56-f2ad5e923f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3722ea9-835d-4a1b-b68d-1f78e798dce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8a33ce-e547-4ef9-887c-c0daa81efd1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3d837bf0-d106-49cd-884a-fe67eb3fb145}" ma:internalName="TaxCatchAll" ma:showField="CatchAllData" ma:web="bf8a33ce-e547-4ef9-887c-c0daa81efd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7B6C21-81DB-4300-9492-4A7C74163A6A}">
  <ds:schemaRefs>
    <ds:schemaRef ds:uri="http://schemas.microsoft.com/sharepoint/v3/contenttype/forms"/>
  </ds:schemaRefs>
</ds:datastoreItem>
</file>

<file path=customXml/itemProps2.xml><?xml version="1.0" encoding="utf-8"?>
<ds:datastoreItem xmlns:ds="http://schemas.openxmlformats.org/officeDocument/2006/customXml" ds:itemID="{6BBE0A8E-A183-419C-932B-6DFC0B06E44D}">
  <ds:schemaRefs>
    <ds:schemaRef ds:uri="http://purl.org/dc/elements/1.1/"/>
    <ds:schemaRef ds:uri="bf8a33ce-e547-4ef9-887c-c0daa81efd13"/>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terms/"/>
    <ds:schemaRef ds:uri="http://schemas.microsoft.com/office/infopath/2007/PartnerControls"/>
    <ds:schemaRef ds:uri="9efa78fa-7604-4587-bc56-f2ad5e923f3f"/>
    <ds:schemaRef ds:uri="http://purl.org/dc/dcmitype/"/>
  </ds:schemaRefs>
</ds:datastoreItem>
</file>

<file path=customXml/itemProps3.xml><?xml version="1.0" encoding="utf-8"?>
<ds:datastoreItem xmlns:ds="http://schemas.openxmlformats.org/officeDocument/2006/customXml" ds:itemID="{E8DFAE2B-98CD-4C68-90B7-7E8E2FCE24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fa78fa-7604-4587-bc56-f2ad5e923f3f"/>
    <ds:schemaRef ds:uri="bf8a33ce-e547-4ef9-887c-c0daa81efd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Project Overview</vt:lpstr>
      <vt:lpstr>Score</vt:lpstr>
      <vt:lpstr>Governance</vt:lpstr>
      <vt:lpstr>Financing</vt:lpstr>
      <vt:lpstr>Technical Capacity</vt:lpstr>
      <vt:lpstr>Data Instruments</vt:lpstr>
      <vt:lpstr>Stakeholder Coordination</vt:lpstr>
      <vt:lpstr>Radar Graph</vt:lpstr>
      <vt:lpstr>_msoanchor_2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 Simon Noe</dc:creator>
  <cp:lastModifiedBy>Tawheeda Wahabzada</cp:lastModifiedBy>
  <dcterms:created xsi:type="dcterms:W3CDTF">2023-07-07T13:10:39Z</dcterms:created>
  <dcterms:modified xsi:type="dcterms:W3CDTF">2025-04-18T19:39:25Z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0x010100FA397C078C184B4CBF213B2F570A12A9</vt:lpwstr>
  </property>
  <property fmtid="{D5CDD505-2E9C-101B-9397-08002B2CF9AE}" pid="3" name="MediaServiceImageTags">
    <vt:lpwstr/>
  </property>
</Properties>
</file>